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6" windowHeight="7656" tabRatio="601"/>
  </bookViews>
  <sheets>
    <sheet name=" SARAKSTS" sheetId="23" r:id="rId1"/>
    <sheet name="1." sheetId="25" r:id="rId2"/>
    <sheet name="SODI1" sheetId="24" state="hidden" r:id="rId3"/>
    <sheet name="C BIATLONS" sheetId="22" state="hidden" r:id="rId4"/>
    <sheet name="BIATLONS" sheetId="16" state="hidden" r:id="rId5"/>
    <sheet name="SODI" sheetId="15" state="hidden" r:id="rId6"/>
  </sheets>
  <calcPr calcId="125725"/>
</workbook>
</file>

<file path=xl/calcChain.xml><?xml version="1.0" encoding="utf-8"?>
<calcChain xmlns="http://schemas.openxmlformats.org/spreadsheetml/2006/main">
  <c r="M15" i="23"/>
  <c r="N15" s="1"/>
  <c r="K13"/>
  <c r="M13" s="1"/>
  <c r="N13" s="1"/>
  <c r="K34"/>
  <c r="M34" s="1"/>
  <c r="N34" s="1"/>
  <c r="K43"/>
  <c r="M43" s="1"/>
  <c r="N43" s="1"/>
  <c r="K38"/>
  <c r="M38" s="1"/>
  <c r="N38" s="1"/>
  <c r="K10"/>
  <c r="M10" s="1"/>
  <c r="N10" s="1"/>
  <c r="K22"/>
  <c r="M22" s="1"/>
  <c r="N22" s="1"/>
  <c r="K26"/>
  <c r="M26" s="1"/>
  <c r="K25"/>
  <c r="M25" s="1"/>
  <c r="K12"/>
  <c r="M12" s="1"/>
  <c r="N12" s="1"/>
  <c r="K17"/>
  <c r="M17" s="1"/>
  <c r="N17" s="1"/>
  <c r="K11"/>
  <c r="M11" s="1"/>
  <c r="N11" s="1"/>
  <c r="K16"/>
  <c r="M16" s="1"/>
  <c r="N16" s="1"/>
  <c r="K23"/>
  <c r="M23" s="1"/>
  <c r="N23" s="1"/>
  <c r="K18"/>
  <c r="M18" s="1"/>
  <c r="N18" s="1"/>
  <c r="K19"/>
  <c r="M19" s="1"/>
  <c r="N19" s="1"/>
  <c r="K21"/>
  <c r="M21" s="1"/>
  <c r="N21" s="1"/>
  <c r="K14"/>
  <c r="M14" s="1"/>
  <c r="N14" s="1"/>
  <c r="K24"/>
  <c r="M24" s="1"/>
  <c r="N24" s="1"/>
  <c r="K9"/>
  <c r="M9" s="1"/>
  <c r="N9" s="1"/>
  <c r="K8"/>
  <c r="M8" s="1"/>
  <c r="N8" s="1"/>
  <c r="K20"/>
  <c r="M20" s="1"/>
  <c r="N20" s="1"/>
  <c r="K77"/>
  <c r="M77" s="1"/>
  <c r="N77" s="1"/>
  <c r="K85"/>
  <c r="M85" s="1"/>
  <c r="N85" s="1"/>
  <c r="K36"/>
  <c r="M36" s="1"/>
  <c r="N36" s="1"/>
  <c r="K44"/>
  <c r="M44" s="1"/>
  <c r="N44" s="1"/>
  <c r="K41"/>
  <c r="M41" s="1"/>
  <c r="N41" s="1"/>
  <c r="K31"/>
  <c r="M31" s="1"/>
  <c r="N31" s="1"/>
  <c r="K42"/>
  <c r="M42" s="1"/>
  <c r="N42" s="1"/>
  <c r="K39"/>
  <c r="M39" s="1"/>
  <c r="N39" s="1"/>
  <c r="K33"/>
  <c r="M33" s="1"/>
  <c r="N33" s="1"/>
  <c r="K65"/>
  <c r="M65" s="1"/>
  <c r="N65" s="1"/>
  <c r="K63"/>
  <c r="M63" s="1"/>
  <c r="N63" s="1"/>
  <c r="K61"/>
  <c r="M61" s="1"/>
  <c r="N61" s="1"/>
  <c r="K52"/>
  <c r="M52" s="1"/>
  <c r="N52" s="1"/>
  <c r="K50"/>
  <c r="M50" s="1"/>
  <c r="N50" s="1"/>
  <c r="K58"/>
  <c r="M58" s="1"/>
  <c r="N58" s="1"/>
  <c r="K71"/>
  <c r="M71" s="1"/>
  <c r="N71" s="1"/>
  <c r="K74"/>
  <c r="M74" s="1"/>
  <c r="N74" s="1"/>
  <c r="K76"/>
  <c r="M76" s="1"/>
  <c r="N76" s="1"/>
  <c r="K84"/>
  <c r="M84" s="1"/>
  <c r="N84" s="1"/>
  <c r="K86"/>
  <c r="M86" s="1"/>
  <c r="N86" s="1"/>
  <c r="K75"/>
  <c r="M75" s="1"/>
  <c r="N75" s="1"/>
  <c r="K53"/>
  <c r="M53" s="1"/>
  <c r="N53" s="1"/>
  <c r="K51"/>
  <c r="M51" s="1"/>
  <c r="N51" s="1"/>
  <c r="K49"/>
  <c r="M49" s="1"/>
  <c r="N49" s="1"/>
  <c r="K70"/>
  <c r="M70" s="1"/>
  <c r="N70" s="1"/>
  <c r="K59"/>
  <c r="M59" s="1"/>
  <c r="N59" s="1"/>
  <c r="K73"/>
  <c r="M73" s="1"/>
  <c r="N73" s="1"/>
  <c r="K35"/>
  <c r="M35" s="1"/>
  <c r="N35" s="1"/>
  <c r="K37"/>
  <c r="M37" s="1"/>
  <c r="N37" s="1"/>
  <c r="K91"/>
  <c r="M91" s="1"/>
  <c r="N91" s="1"/>
  <c r="K83"/>
  <c r="M83" s="1"/>
  <c r="N83" s="1"/>
  <c r="K72"/>
  <c r="M72" s="1"/>
  <c r="N72" s="1"/>
  <c r="K144"/>
  <c r="M144" s="1"/>
  <c r="N144" s="1"/>
  <c r="K145"/>
  <c r="M145" s="1"/>
  <c r="N145" s="1"/>
  <c r="K143"/>
  <c r="M143" s="1"/>
  <c r="N143" s="1"/>
  <c r="K138"/>
  <c r="M138" s="1"/>
  <c r="N138" s="1"/>
  <c r="K133"/>
  <c r="M133" s="1"/>
  <c r="N133" s="1"/>
  <c r="K134"/>
  <c r="M134" s="1"/>
  <c r="N134" s="1"/>
  <c r="K132"/>
  <c r="M132" s="1"/>
  <c r="N132" s="1"/>
  <c r="K125"/>
  <c r="M125" s="1"/>
  <c r="N125" s="1"/>
  <c r="K126"/>
  <c r="M126" s="1"/>
  <c r="N126" s="1"/>
  <c r="K124"/>
  <c r="M124" s="1"/>
  <c r="N124" s="1"/>
  <c r="K119"/>
  <c r="M119" s="1"/>
  <c r="N119" s="1"/>
  <c r="K106"/>
  <c r="M106" s="1"/>
  <c r="N106" s="1"/>
  <c r="K107"/>
  <c r="M107" s="1"/>
  <c r="N107" s="1"/>
  <c r="K105"/>
  <c r="M105" s="1"/>
  <c r="N105" s="1"/>
  <c r="K100"/>
  <c r="M100" s="1"/>
  <c r="N100" s="1"/>
  <c r="K96"/>
  <c r="M96" s="1"/>
  <c r="N96" s="1"/>
  <c r="K115"/>
  <c r="M115" s="1"/>
  <c r="N115" s="1"/>
  <c r="K114"/>
  <c r="M114" s="1"/>
  <c r="N114" s="1"/>
  <c r="K113"/>
  <c r="M113" s="1"/>
  <c r="N113" s="1"/>
  <c r="K40"/>
  <c r="M40" s="1"/>
  <c r="N40" s="1"/>
  <c r="K32"/>
  <c r="M32" s="1"/>
  <c r="N32" s="1"/>
  <c r="K45"/>
  <c r="M45" s="1"/>
  <c r="N45" s="1"/>
  <c r="K62"/>
  <c r="M62" s="1"/>
  <c r="N62" s="1"/>
  <c r="K60"/>
  <c r="M60" s="1"/>
  <c r="N60" s="1"/>
  <c r="K64"/>
  <c r="M64" s="1"/>
  <c r="N64" s="1"/>
  <c r="L182" i="16"/>
  <c r="M182"/>
  <c r="O169"/>
  <c r="M169"/>
  <c r="L169"/>
  <c r="O168"/>
  <c r="M168"/>
  <c r="P168" s="1"/>
  <c r="L168"/>
  <c r="O167"/>
  <c r="M167"/>
  <c r="L167"/>
  <c r="O166"/>
  <c r="M166"/>
  <c r="L166"/>
  <c r="O165"/>
  <c r="M165"/>
  <c r="L165"/>
  <c r="O164"/>
  <c r="M164"/>
  <c r="L164"/>
  <c r="O163"/>
  <c r="M163"/>
  <c r="P163"/>
  <c r="L163"/>
  <c r="O162"/>
  <c r="M162"/>
  <c r="L162"/>
  <c r="O161"/>
  <c r="M161"/>
  <c r="L161"/>
  <c r="O160"/>
  <c r="P160"/>
  <c r="M160"/>
  <c r="L160"/>
  <c r="O159"/>
  <c r="M159"/>
  <c r="L159"/>
  <c r="O158"/>
  <c r="M158"/>
  <c r="P158" s="1"/>
  <c r="L158"/>
  <c r="O157"/>
  <c r="M157"/>
  <c r="L157"/>
  <c r="O156"/>
  <c r="M156"/>
  <c r="P156" s="1"/>
  <c r="L156"/>
  <c r="O155"/>
  <c r="M155"/>
  <c r="P155" s="1"/>
  <c r="L155"/>
  <c r="O154"/>
  <c r="M154"/>
  <c r="L154"/>
  <c r="O153"/>
  <c r="M153"/>
  <c r="L153"/>
  <c r="O152"/>
  <c r="M152"/>
  <c r="P152" s="1"/>
  <c r="L152"/>
  <c r="O151"/>
  <c r="M151"/>
  <c r="L151"/>
  <c r="O150"/>
  <c r="M150"/>
  <c r="P150" s="1"/>
  <c r="L150"/>
  <c r="O149"/>
  <c r="M149"/>
  <c r="L149"/>
  <c r="O148"/>
  <c r="M148"/>
  <c r="L148"/>
  <c r="O147"/>
  <c r="M147"/>
  <c r="P147" s="1"/>
  <c r="L147"/>
  <c r="O146"/>
  <c r="M146"/>
  <c r="P146" s="1"/>
  <c r="L146"/>
  <c r="M271"/>
  <c r="M270"/>
  <c r="P65" i="22"/>
  <c r="N65"/>
  <c r="M65"/>
  <c r="P63"/>
  <c r="N63"/>
  <c r="Q63" s="1"/>
  <c r="M63"/>
  <c r="P62"/>
  <c r="N62"/>
  <c r="Q62" s="1"/>
  <c r="M62"/>
  <c r="P61"/>
  <c r="N61"/>
  <c r="Q61" s="1"/>
  <c r="M61"/>
  <c r="P60"/>
  <c r="N60"/>
  <c r="Q60" s="1"/>
  <c r="M60"/>
  <c r="P59"/>
  <c r="N59"/>
  <c r="M59"/>
  <c r="P58"/>
  <c r="N58"/>
  <c r="Q58" s="1"/>
  <c r="R58" s="1"/>
  <c r="M58"/>
  <c r="P57"/>
  <c r="N57"/>
  <c r="Q57" s="1"/>
  <c r="M57"/>
  <c r="P56"/>
  <c r="N56"/>
  <c r="Q56" s="1"/>
  <c r="M56"/>
  <c r="P55"/>
  <c r="N55"/>
  <c r="Q55" s="1"/>
  <c r="M55"/>
  <c r="P54"/>
  <c r="N54"/>
  <c r="Q54" s="1"/>
  <c r="R54" s="1"/>
  <c r="M54"/>
  <c r="P53"/>
  <c r="N53"/>
  <c r="Q53" s="1"/>
  <c r="M53"/>
  <c r="P52"/>
  <c r="N52"/>
  <c r="Q52" s="1"/>
  <c r="M52"/>
  <c r="P51"/>
  <c r="Q51"/>
  <c r="N51"/>
  <c r="M51"/>
  <c r="P50"/>
  <c r="Q50"/>
  <c r="N50"/>
  <c r="M50"/>
  <c r="P49"/>
  <c r="Q49"/>
  <c r="N49"/>
  <c r="M49"/>
  <c r="P48"/>
  <c r="Q48"/>
  <c r="N48"/>
  <c r="M48"/>
  <c r="P47"/>
  <c r="N47"/>
  <c r="M47"/>
  <c r="P46"/>
  <c r="N46"/>
  <c r="M46"/>
  <c r="P45"/>
  <c r="N45"/>
  <c r="Q45"/>
  <c r="M45"/>
  <c r="P44"/>
  <c r="N44"/>
  <c r="Q44"/>
  <c r="M44"/>
  <c r="P43"/>
  <c r="N43"/>
  <c r="M43"/>
  <c r="P42"/>
  <c r="N42"/>
  <c r="M42"/>
  <c r="P41"/>
  <c r="Q41"/>
  <c r="N41"/>
  <c r="M41"/>
  <c r="P40"/>
  <c r="N40"/>
  <c r="Q40" s="1"/>
  <c r="M40"/>
  <c r="P34"/>
  <c r="N34"/>
  <c r="Q34" s="1"/>
  <c r="R34" s="1"/>
  <c r="M34"/>
  <c r="P33"/>
  <c r="N33"/>
  <c r="M33"/>
  <c r="P32"/>
  <c r="N32"/>
  <c r="M32"/>
  <c r="P31"/>
  <c r="N31"/>
  <c r="M31"/>
  <c r="P30"/>
  <c r="Q30"/>
  <c r="R30" s="1"/>
  <c r="N30"/>
  <c r="M30"/>
  <c r="P29"/>
  <c r="N29"/>
  <c r="Q29" s="1"/>
  <c r="R29" s="1"/>
  <c r="M29"/>
  <c r="P28"/>
  <c r="N28"/>
  <c r="Q28" s="1"/>
  <c r="R28" s="1"/>
  <c r="M28"/>
  <c r="P27"/>
  <c r="N27"/>
  <c r="M27"/>
  <c r="P26"/>
  <c r="N26"/>
  <c r="M26"/>
  <c r="P25"/>
  <c r="N25"/>
  <c r="Q25" s="1"/>
  <c r="R25" s="1"/>
  <c r="M25"/>
  <c r="P24"/>
  <c r="N24"/>
  <c r="M24"/>
  <c r="P23"/>
  <c r="Q23"/>
  <c r="R23" s="1"/>
  <c r="N23"/>
  <c r="M23"/>
  <c r="P22"/>
  <c r="N22"/>
  <c r="M22"/>
  <c r="P21"/>
  <c r="Q21"/>
  <c r="R21" s="1"/>
  <c r="N21"/>
  <c r="M21"/>
  <c r="P20"/>
  <c r="N20"/>
  <c r="Q20" s="1"/>
  <c r="R20" s="1"/>
  <c r="M20"/>
  <c r="P19"/>
  <c r="N19"/>
  <c r="Q19"/>
  <c r="R19" s="1"/>
  <c r="M19"/>
  <c r="P18"/>
  <c r="N18"/>
  <c r="M18"/>
  <c r="P17"/>
  <c r="N17"/>
  <c r="M17"/>
  <c r="P16"/>
  <c r="N16"/>
  <c r="M16"/>
  <c r="P15"/>
  <c r="Q15"/>
  <c r="N15"/>
  <c r="M15"/>
  <c r="P14"/>
  <c r="N14"/>
  <c r="M14"/>
  <c r="P13"/>
  <c r="N13"/>
  <c r="M13"/>
  <c r="P12"/>
  <c r="N12"/>
  <c r="Q12"/>
  <c r="M12"/>
  <c r="P11"/>
  <c r="N11"/>
  <c r="M11"/>
  <c r="O272" i="16"/>
  <c r="P272"/>
  <c r="M272"/>
  <c r="L272"/>
  <c r="O271"/>
  <c r="L271"/>
  <c r="O270"/>
  <c r="P270"/>
  <c r="L270"/>
  <c r="O265"/>
  <c r="M265"/>
  <c r="P265" s="1"/>
  <c r="Q265" s="1"/>
  <c r="L265"/>
  <c r="O264"/>
  <c r="M264"/>
  <c r="L264"/>
  <c r="O263"/>
  <c r="M263"/>
  <c r="L263"/>
  <c r="O262"/>
  <c r="M262"/>
  <c r="P262" s="1"/>
  <c r="Q262" s="1"/>
  <c r="L262"/>
  <c r="O197"/>
  <c r="M197"/>
  <c r="P197"/>
  <c r="L197"/>
  <c r="O196"/>
  <c r="M196"/>
  <c r="L196"/>
  <c r="O195"/>
  <c r="M195"/>
  <c r="L195"/>
  <c r="O194"/>
  <c r="M194"/>
  <c r="L194"/>
  <c r="O193"/>
  <c r="M193"/>
  <c r="P193" s="1"/>
  <c r="Q193" s="1"/>
  <c r="L193"/>
  <c r="O192"/>
  <c r="M192"/>
  <c r="L192"/>
  <c r="O191"/>
  <c r="M191"/>
  <c r="L191"/>
  <c r="O190"/>
  <c r="M190"/>
  <c r="L190"/>
  <c r="O189"/>
  <c r="P189"/>
  <c r="Q189" s="1"/>
  <c r="M189"/>
  <c r="L189"/>
  <c r="O188"/>
  <c r="M188"/>
  <c r="L188"/>
  <c r="O187"/>
  <c r="M187"/>
  <c r="L187"/>
  <c r="O186"/>
  <c r="M186"/>
  <c r="L186"/>
  <c r="O185"/>
  <c r="P185"/>
  <c r="M185"/>
  <c r="L185"/>
  <c r="O184"/>
  <c r="M184"/>
  <c r="L184"/>
  <c r="O183"/>
  <c r="M183"/>
  <c r="P183" s="1"/>
  <c r="Q183" s="1"/>
  <c r="L183"/>
  <c r="O182"/>
  <c r="O181"/>
  <c r="M181"/>
  <c r="P181" s="1"/>
  <c r="Q181" s="1"/>
  <c r="L181"/>
  <c r="O180"/>
  <c r="M180"/>
  <c r="L180"/>
  <c r="O179"/>
  <c r="M179"/>
  <c r="P179" s="1"/>
  <c r="Q179" s="1"/>
  <c r="L179"/>
  <c r="O178"/>
  <c r="M178"/>
  <c r="L178"/>
  <c r="O114"/>
  <c r="M114"/>
  <c r="L114"/>
  <c r="O113"/>
  <c r="M113"/>
  <c r="L113"/>
  <c r="O112"/>
  <c r="M112"/>
  <c r="L112"/>
  <c r="O111"/>
  <c r="M111"/>
  <c r="L111"/>
  <c r="O110"/>
  <c r="M110"/>
  <c r="L110"/>
  <c r="O109"/>
  <c r="M109"/>
  <c r="P109" s="1"/>
  <c r="Q109" s="1"/>
  <c r="L109"/>
  <c r="O108"/>
  <c r="M108"/>
  <c r="L108"/>
  <c r="O107"/>
  <c r="M107"/>
  <c r="P107"/>
  <c r="L107"/>
  <c r="O106"/>
  <c r="M106"/>
  <c r="L106"/>
  <c r="O105"/>
  <c r="M105"/>
  <c r="L105"/>
  <c r="O104"/>
  <c r="M104"/>
  <c r="P104" s="1"/>
  <c r="Q104" s="1"/>
  <c r="L104"/>
  <c r="O103"/>
  <c r="M103"/>
  <c r="P103"/>
  <c r="Q103" s="1"/>
  <c r="L103"/>
  <c r="O102"/>
  <c r="M102"/>
  <c r="L102"/>
  <c r="O101"/>
  <c r="M101"/>
  <c r="L101"/>
  <c r="O100"/>
  <c r="M100"/>
  <c r="L100"/>
  <c r="O99"/>
  <c r="P99"/>
  <c r="Q99" s="1"/>
  <c r="M99"/>
  <c r="L99"/>
  <c r="O98"/>
  <c r="M98"/>
  <c r="P98" s="1"/>
  <c r="Q98" s="1"/>
  <c r="L98"/>
  <c r="O97"/>
  <c r="M97"/>
  <c r="L97"/>
  <c r="O96"/>
  <c r="M96"/>
  <c r="L96"/>
  <c r="O95"/>
  <c r="M95"/>
  <c r="L95"/>
  <c r="O94"/>
  <c r="M94"/>
  <c r="P94" s="1"/>
  <c r="Q94" s="1"/>
  <c r="L94"/>
  <c r="O93"/>
  <c r="M93"/>
  <c r="L93"/>
  <c r="O92"/>
  <c r="M92"/>
  <c r="L92"/>
  <c r="O91"/>
  <c r="P91"/>
  <c r="M91"/>
  <c r="L91"/>
  <c r="O33"/>
  <c r="M33"/>
  <c r="L33"/>
  <c r="O32"/>
  <c r="M32"/>
  <c r="P32" s="1"/>
  <c r="Q32" s="1"/>
  <c r="L32"/>
  <c r="O31"/>
  <c r="M31"/>
  <c r="L31"/>
  <c r="O30"/>
  <c r="M30"/>
  <c r="L30"/>
  <c r="O29"/>
  <c r="M29"/>
  <c r="L29"/>
  <c r="O28"/>
  <c r="M28"/>
  <c r="P28" s="1"/>
  <c r="Q28" s="1"/>
  <c r="L28"/>
  <c r="O27"/>
  <c r="M27"/>
  <c r="L27"/>
  <c r="O26"/>
  <c r="M26"/>
  <c r="L26"/>
  <c r="O25"/>
  <c r="M25"/>
  <c r="L25"/>
  <c r="O24"/>
  <c r="M24"/>
  <c r="P24" s="1"/>
  <c r="Q24" s="1"/>
  <c r="L24"/>
  <c r="O23"/>
  <c r="M23"/>
  <c r="L23"/>
  <c r="O22"/>
  <c r="M22"/>
  <c r="L22"/>
  <c r="O21"/>
  <c r="M21"/>
  <c r="L21"/>
  <c r="O20"/>
  <c r="M20"/>
  <c r="P20" s="1"/>
  <c r="Q20" s="1"/>
  <c r="L20"/>
  <c r="O19"/>
  <c r="M19"/>
  <c r="L19"/>
  <c r="O18"/>
  <c r="M18"/>
  <c r="L18"/>
  <c r="O17"/>
  <c r="M17"/>
  <c r="L17"/>
  <c r="O16"/>
  <c r="M16"/>
  <c r="P16" s="1"/>
  <c r="Q16" s="1"/>
  <c r="L16"/>
  <c r="O15"/>
  <c r="M15"/>
  <c r="L15"/>
  <c r="O14"/>
  <c r="M14"/>
  <c r="L14"/>
  <c r="O13"/>
  <c r="M13"/>
  <c r="L13"/>
  <c r="O12"/>
  <c r="M12"/>
  <c r="P12" s="1"/>
  <c r="Q12" s="1"/>
  <c r="L12"/>
  <c r="O11"/>
  <c r="M11"/>
  <c r="L11"/>
  <c r="O10"/>
  <c r="M10"/>
  <c r="L10"/>
  <c r="O208"/>
  <c r="O142"/>
  <c r="M142"/>
  <c r="O119"/>
  <c r="M119"/>
  <c r="L142"/>
  <c r="O141"/>
  <c r="M141"/>
  <c r="L141"/>
  <c r="O140"/>
  <c r="M140"/>
  <c r="L140"/>
  <c r="O139"/>
  <c r="M139"/>
  <c r="L139"/>
  <c r="O138"/>
  <c r="M138"/>
  <c r="P138" s="1"/>
  <c r="Q138" s="1"/>
  <c r="L138"/>
  <c r="O137"/>
  <c r="M137"/>
  <c r="L137"/>
  <c r="O136"/>
  <c r="M136"/>
  <c r="P136" s="1"/>
  <c r="Q136" s="1"/>
  <c r="L136"/>
  <c r="O135"/>
  <c r="M135"/>
  <c r="L135"/>
  <c r="O134"/>
  <c r="M134"/>
  <c r="L134"/>
  <c r="O133"/>
  <c r="M133"/>
  <c r="P133" s="1"/>
  <c r="Q133" s="1"/>
  <c r="L133"/>
  <c r="O132"/>
  <c r="M132"/>
  <c r="P132"/>
  <c r="Q132" s="1"/>
  <c r="L132"/>
  <c r="O131"/>
  <c r="M131"/>
  <c r="L131"/>
  <c r="O130"/>
  <c r="M130"/>
  <c r="L130"/>
  <c r="O129"/>
  <c r="M129"/>
  <c r="L129"/>
  <c r="O128"/>
  <c r="M128"/>
  <c r="L128"/>
  <c r="O127"/>
  <c r="M127"/>
  <c r="L127"/>
  <c r="O126"/>
  <c r="M126"/>
  <c r="L126"/>
  <c r="O125"/>
  <c r="M125"/>
  <c r="L125"/>
  <c r="O124"/>
  <c r="M124"/>
  <c r="P124" s="1"/>
  <c r="Q124" s="1"/>
  <c r="L124"/>
  <c r="O123"/>
  <c r="M123"/>
  <c r="P123" s="1"/>
  <c r="Q123" s="1"/>
  <c r="L123"/>
  <c r="O122"/>
  <c r="M122"/>
  <c r="P122"/>
  <c r="L122"/>
  <c r="O121"/>
  <c r="M121"/>
  <c r="P121"/>
  <c r="Q121" s="1"/>
  <c r="L121"/>
  <c r="O120"/>
  <c r="M120"/>
  <c r="P120"/>
  <c r="Q120" s="1"/>
  <c r="L120"/>
  <c r="L119"/>
  <c r="O60"/>
  <c r="P60"/>
  <c r="Q60" s="1"/>
  <c r="M60"/>
  <c r="O37"/>
  <c r="M37"/>
  <c r="L60"/>
  <c r="O59"/>
  <c r="M59"/>
  <c r="L59"/>
  <c r="O58"/>
  <c r="M58"/>
  <c r="L58"/>
  <c r="O57"/>
  <c r="M57"/>
  <c r="L57"/>
  <c r="O56"/>
  <c r="M56"/>
  <c r="L56"/>
  <c r="O55"/>
  <c r="M55"/>
  <c r="P55" s="1"/>
  <c r="Q55" s="1"/>
  <c r="L55"/>
  <c r="O54"/>
  <c r="M54"/>
  <c r="P54" s="1"/>
  <c r="Q54" s="1"/>
  <c r="L54"/>
  <c r="O53"/>
  <c r="M53"/>
  <c r="L53"/>
  <c r="O52"/>
  <c r="M52"/>
  <c r="L52"/>
  <c r="O51"/>
  <c r="P51"/>
  <c r="M51"/>
  <c r="L51"/>
  <c r="O50"/>
  <c r="P50"/>
  <c r="M50"/>
  <c r="L50"/>
  <c r="O49"/>
  <c r="M49"/>
  <c r="P49" s="1"/>
  <c r="Q49" s="1"/>
  <c r="L49"/>
  <c r="O48"/>
  <c r="M48"/>
  <c r="L48"/>
  <c r="O47"/>
  <c r="M47"/>
  <c r="P47" s="1"/>
  <c r="Q47" s="1"/>
  <c r="L47"/>
  <c r="O46"/>
  <c r="M46"/>
  <c r="P46" s="1"/>
  <c r="Q46" s="1"/>
  <c r="L46"/>
  <c r="O45"/>
  <c r="M45"/>
  <c r="P45" s="1"/>
  <c r="Q45" s="1"/>
  <c r="L45"/>
  <c r="O44"/>
  <c r="M44"/>
  <c r="P44" s="1"/>
  <c r="Q44" s="1"/>
  <c r="L44"/>
  <c r="O43"/>
  <c r="M43"/>
  <c r="P43" s="1"/>
  <c r="Q43" s="1"/>
  <c r="L43"/>
  <c r="O42"/>
  <c r="M42"/>
  <c r="L42"/>
  <c r="O41"/>
  <c r="M41"/>
  <c r="L41"/>
  <c r="O40"/>
  <c r="P40"/>
  <c r="Q40" s="1"/>
  <c r="M40"/>
  <c r="L40"/>
  <c r="O39"/>
  <c r="P39"/>
  <c r="M39"/>
  <c r="L39"/>
  <c r="O38"/>
  <c r="P38"/>
  <c r="M38"/>
  <c r="L38"/>
  <c r="L37"/>
  <c r="M65"/>
  <c r="P65" s="1"/>
  <c r="M66"/>
  <c r="M67"/>
  <c r="M68"/>
  <c r="M69"/>
  <c r="P69"/>
  <c r="Q69" s="1"/>
  <c r="M70"/>
  <c r="M71"/>
  <c r="M72"/>
  <c r="P72" s="1"/>
  <c r="M73"/>
  <c r="P73" s="1"/>
  <c r="Q73" s="1"/>
  <c r="M74"/>
  <c r="P74" s="1"/>
  <c r="Q74" s="1"/>
  <c r="M75"/>
  <c r="P75" s="1"/>
  <c r="M76"/>
  <c r="M77"/>
  <c r="M78"/>
  <c r="P78" s="1"/>
  <c r="Q78" s="1"/>
  <c r="M79"/>
  <c r="M80"/>
  <c r="M81"/>
  <c r="P81" s="1"/>
  <c r="Q81" s="1"/>
  <c r="M82"/>
  <c r="M83"/>
  <c r="M84"/>
  <c r="M85"/>
  <c r="P85" s="1"/>
  <c r="Q85" s="1"/>
  <c r="M86"/>
  <c r="M87"/>
  <c r="M64"/>
  <c r="P64" s="1"/>
  <c r="O87"/>
  <c r="P87"/>
  <c r="Q87" s="1"/>
  <c r="O64"/>
  <c r="L87"/>
  <c r="O86"/>
  <c r="L86"/>
  <c r="O85"/>
  <c r="L85"/>
  <c r="O84"/>
  <c r="P84"/>
  <c r="L84"/>
  <c r="O83"/>
  <c r="L83"/>
  <c r="O82"/>
  <c r="P82"/>
  <c r="Q82" s="1"/>
  <c r="L82"/>
  <c r="O81"/>
  <c r="L81"/>
  <c r="O80"/>
  <c r="L80"/>
  <c r="O79"/>
  <c r="P79"/>
  <c r="L79"/>
  <c r="O78"/>
  <c r="L78"/>
  <c r="O77"/>
  <c r="L77"/>
  <c r="O76"/>
  <c r="P76"/>
  <c r="Q76" s="1"/>
  <c r="L76"/>
  <c r="O75"/>
  <c r="L75"/>
  <c r="O74"/>
  <c r="L74"/>
  <c r="O73"/>
  <c r="L73"/>
  <c r="O72"/>
  <c r="L72"/>
  <c r="O71"/>
  <c r="P71"/>
  <c r="L71"/>
  <c r="O70"/>
  <c r="P70"/>
  <c r="L70"/>
  <c r="O69"/>
  <c r="L69"/>
  <c r="O68"/>
  <c r="L68"/>
  <c r="O67"/>
  <c r="L67"/>
  <c r="O66"/>
  <c r="P66"/>
  <c r="L66"/>
  <c r="O65"/>
  <c r="L65"/>
  <c r="L64"/>
  <c r="O258"/>
  <c r="P258"/>
  <c r="M258"/>
  <c r="O235"/>
  <c r="M235"/>
  <c r="P235" s="1"/>
  <c r="L258"/>
  <c r="O257"/>
  <c r="M257"/>
  <c r="P257" s="1"/>
  <c r="L257"/>
  <c r="O256"/>
  <c r="M256"/>
  <c r="P256" s="1"/>
  <c r="L256"/>
  <c r="O255"/>
  <c r="M255"/>
  <c r="L255"/>
  <c r="O254"/>
  <c r="M254"/>
  <c r="P254" s="1"/>
  <c r="Q254" s="1"/>
  <c r="L254"/>
  <c r="O253"/>
  <c r="M253"/>
  <c r="L253"/>
  <c r="O252"/>
  <c r="P252"/>
  <c r="M252"/>
  <c r="L252"/>
  <c r="O251"/>
  <c r="P251"/>
  <c r="Q251" s="1"/>
  <c r="M251"/>
  <c r="L251"/>
  <c r="O250"/>
  <c r="M250"/>
  <c r="P250" s="1"/>
  <c r="Q250" s="1"/>
  <c r="L250"/>
  <c r="O249"/>
  <c r="M249"/>
  <c r="P249" s="1"/>
  <c r="Q249" s="1"/>
  <c r="L249"/>
  <c r="O248"/>
  <c r="M248"/>
  <c r="P248" s="1"/>
  <c r="Q248" s="1"/>
  <c r="L248"/>
  <c r="O247"/>
  <c r="M247"/>
  <c r="P247" s="1"/>
  <c r="Q247" s="1"/>
  <c r="L247"/>
  <c r="O246"/>
  <c r="M246"/>
  <c r="P246" s="1"/>
  <c r="Q246" s="1"/>
  <c r="L246"/>
  <c r="O245"/>
  <c r="M245"/>
  <c r="L245"/>
  <c r="O244"/>
  <c r="M244"/>
  <c r="P244" s="1"/>
  <c r="Q244" s="1"/>
  <c r="L244"/>
  <c r="O243"/>
  <c r="M243"/>
  <c r="P243" s="1"/>
  <c r="Q243" s="1"/>
  <c r="L243"/>
  <c r="O242"/>
  <c r="M242"/>
  <c r="L242"/>
  <c r="O241"/>
  <c r="M241"/>
  <c r="L241"/>
  <c r="O240"/>
  <c r="M240"/>
  <c r="L240"/>
  <c r="O239"/>
  <c r="M239"/>
  <c r="P239"/>
  <c r="Q239" s="1"/>
  <c r="L239"/>
  <c r="O238"/>
  <c r="M238"/>
  <c r="L238"/>
  <c r="O237"/>
  <c r="M237"/>
  <c r="P237"/>
  <c r="L237"/>
  <c r="O236"/>
  <c r="M236"/>
  <c r="P236" s="1"/>
  <c r="Q236" s="1"/>
  <c r="L236"/>
  <c r="L235"/>
  <c r="O229"/>
  <c r="M229"/>
  <c r="P229"/>
  <c r="O206"/>
  <c r="M206"/>
  <c r="P206" s="1"/>
  <c r="L229"/>
  <c r="O228"/>
  <c r="M228"/>
  <c r="L228"/>
  <c r="O227"/>
  <c r="M227"/>
  <c r="P227" s="1"/>
  <c r="Q227" s="1"/>
  <c r="L227"/>
  <c r="O226"/>
  <c r="M226"/>
  <c r="P226"/>
  <c r="L226"/>
  <c r="O225"/>
  <c r="M225"/>
  <c r="L225"/>
  <c r="O224"/>
  <c r="M224"/>
  <c r="L224"/>
  <c r="O223"/>
  <c r="M223"/>
  <c r="L223"/>
  <c r="O222"/>
  <c r="P222"/>
  <c r="Q222" s="1"/>
  <c r="M222"/>
  <c r="L222"/>
  <c r="O221"/>
  <c r="M221"/>
  <c r="L221"/>
  <c r="O220"/>
  <c r="M220"/>
  <c r="L220"/>
  <c r="O219"/>
  <c r="M219"/>
  <c r="L219"/>
  <c r="O218"/>
  <c r="P218"/>
  <c r="Q218" s="1"/>
  <c r="M218"/>
  <c r="L218"/>
  <c r="O217"/>
  <c r="M217"/>
  <c r="L217"/>
  <c r="O216"/>
  <c r="P216"/>
  <c r="M216"/>
  <c r="L216"/>
  <c r="O215"/>
  <c r="M215"/>
  <c r="P215" s="1"/>
  <c r="Q215" s="1"/>
  <c r="L215"/>
  <c r="O214"/>
  <c r="M214"/>
  <c r="P214" s="1"/>
  <c r="Q214" s="1"/>
  <c r="L214"/>
  <c r="O213"/>
  <c r="M213"/>
  <c r="L213"/>
  <c r="O212"/>
  <c r="M212"/>
  <c r="P212" s="1"/>
  <c r="Q212" s="1"/>
  <c r="L212"/>
  <c r="O211"/>
  <c r="M211"/>
  <c r="P211" s="1"/>
  <c r="Q211" s="1"/>
  <c r="L211"/>
  <c r="O210"/>
  <c r="M210"/>
  <c r="L210"/>
  <c r="O209"/>
  <c r="M209"/>
  <c r="P209" s="1"/>
  <c r="Q209" s="1"/>
  <c r="L209"/>
  <c r="M208"/>
  <c r="P208" s="1"/>
  <c r="Q208" s="1"/>
  <c r="L208"/>
  <c r="O207"/>
  <c r="M207"/>
  <c r="P207"/>
  <c r="Q207" s="1"/>
  <c r="L207"/>
  <c r="L206"/>
  <c r="P148"/>
  <c r="Q148" s="1"/>
  <c r="P153"/>
  <c r="P166"/>
  <c r="Q166" s="1"/>
  <c r="P161"/>
  <c r="P164"/>
  <c r="Q164" s="1"/>
  <c r="P151"/>
  <c r="Q151" s="1"/>
  <c r="P157"/>
  <c r="Q157" s="1"/>
  <c r="P162"/>
  <c r="P167"/>
  <c r="Q167" s="1"/>
  <c r="P149"/>
  <c r="P154"/>
  <c r="P159"/>
  <c r="P165"/>
  <c r="P169"/>
  <c r="Q169" s="1"/>
  <c r="P135"/>
  <c r="Q135" s="1"/>
  <c r="P13"/>
  <c r="P17"/>
  <c r="P52"/>
  <c r="Q52" s="1"/>
  <c r="P56"/>
  <c r="P134"/>
  <c r="P225"/>
  <c r="P125"/>
  <c r="P92"/>
  <c r="P100"/>
  <c r="Q100" s="1"/>
  <c r="P219"/>
  <c r="P224"/>
  <c r="P67"/>
  <c r="Q67" s="1"/>
  <c r="P58"/>
  <c r="P93"/>
  <c r="P97"/>
  <c r="P180"/>
  <c r="P184"/>
  <c r="Q184" s="1"/>
  <c r="P48"/>
  <c r="P37"/>
  <c r="Q50" s="1"/>
  <c r="Q33" i="22"/>
  <c r="P10" i="16"/>
  <c r="P114"/>
  <c r="P188"/>
  <c r="Q188" s="1"/>
  <c r="P271"/>
  <c r="Q271"/>
  <c r="P139"/>
  <c r="P57"/>
  <c r="Q57" s="1"/>
  <c r="P119"/>
  <c r="Q126" s="1"/>
  <c r="P95"/>
  <c r="Q95" s="1"/>
  <c r="P111"/>
  <c r="P178"/>
  <c r="Q180" s="1"/>
  <c r="Q17" i="22"/>
  <c r="Q42"/>
  <c r="R42" s="1"/>
  <c r="Q46"/>
  <c r="Q11"/>
  <c r="R27"/>
  <c r="Q27"/>
  <c r="Q31"/>
  <c r="R31"/>
  <c r="Q14"/>
  <c r="R14" s="1"/>
  <c r="Q32"/>
  <c r="R32"/>
  <c r="Q16"/>
  <c r="R16" s="1"/>
  <c r="Q43"/>
  <c r="Q47"/>
  <c r="R47" s="1"/>
  <c r="Q59"/>
  <c r="R59" s="1"/>
  <c r="P25" i="16"/>
  <c r="Q13" i="22"/>
  <c r="R13"/>
  <c r="Q24"/>
  <c r="Q22"/>
  <c r="R22" s="1"/>
  <c r="Q65"/>
  <c r="R65"/>
  <c r="Q18"/>
  <c r="R18" s="1"/>
  <c r="Q26"/>
  <c r="P68" i="16"/>
  <c r="P187"/>
  <c r="Q187"/>
  <c r="P191"/>
  <c r="Q191" s="1"/>
  <c r="P195"/>
  <c r="Q195" s="1"/>
  <c r="P127"/>
  <c r="P220"/>
  <c r="Q220" s="1"/>
  <c r="P80"/>
  <c r="Q80" s="1"/>
  <c r="P140"/>
  <c r="Q140" s="1"/>
  <c r="P141"/>
  <c r="P11"/>
  <c r="Q11" s="1"/>
  <c r="P19"/>
  <c r="Q19"/>
  <c r="P27"/>
  <c r="Q27" s="1"/>
  <c r="P31"/>
  <c r="P110"/>
  <c r="Q110"/>
  <c r="P101"/>
  <c r="P217"/>
  <c r="Q217" s="1"/>
  <c r="P42"/>
  <c r="P59"/>
  <c r="Q59"/>
  <c r="P96"/>
  <c r="P105"/>
  <c r="Q105"/>
  <c r="P113"/>
  <c r="Q113" s="1"/>
  <c r="P264"/>
  <c r="Q264" s="1"/>
  <c r="P41"/>
  <c r="Q41"/>
  <c r="P210"/>
  <c r="P228"/>
  <c r="Q228" s="1"/>
  <c r="P130"/>
  <c r="Q130" s="1"/>
  <c r="P18"/>
  <c r="Q18"/>
  <c r="P30"/>
  <c r="Q30" s="1"/>
  <c r="P108"/>
  <c r="Q108" s="1"/>
  <c r="P182"/>
  <c r="Q182" s="1"/>
  <c r="P186"/>
  <c r="Q186"/>
  <c r="P190"/>
  <c r="Q190" s="1"/>
  <c r="P194"/>
  <c r="Q194"/>
  <c r="P223"/>
  <c r="Q223" s="1"/>
  <c r="P129"/>
  <c r="Q129"/>
  <c r="P142"/>
  <c r="Q142" s="1"/>
  <c r="P128"/>
  <c r="Q128" s="1"/>
  <c r="P192"/>
  <c r="Q192"/>
  <c r="P196"/>
  <c r="Q196"/>
  <c r="P263"/>
  <c r="Q263" s="1"/>
  <c r="P102"/>
  <c r="Q102" s="1"/>
  <c r="P106"/>
  <c r="P112"/>
  <c r="Q112" s="1"/>
  <c r="P131"/>
  <c r="P137"/>
  <c r="Q137" s="1"/>
  <c r="P126"/>
  <c r="P53"/>
  <c r="Q53" s="1"/>
  <c r="P29"/>
  <c r="Q29" s="1"/>
  <c r="P33"/>
  <c r="Q33"/>
  <c r="P14"/>
  <c r="Q14" s="1"/>
  <c r="P21"/>
  <c r="Q21"/>
  <c r="P22"/>
  <c r="Q22" s="1"/>
  <c r="P26"/>
  <c r="Q26"/>
  <c r="P15"/>
  <c r="P23"/>
  <c r="Q23"/>
  <c r="Q25"/>
  <c r="Q31"/>
  <c r="Q58"/>
  <c r="Q56"/>
  <c r="Q139"/>
  <c r="R33" i="22"/>
  <c r="P241" i="16"/>
  <c r="Q241" s="1"/>
  <c r="P245"/>
  <c r="Q245" s="1"/>
  <c r="P253"/>
  <c r="Q253" s="1"/>
  <c r="P255"/>
  <c r="P240"/>
  <c r="Q240" s="1"/>
  <c r="P238"/>
  <c r="Q238" s="1"/>
  <c r="Q125"/>
  <c r="P242"/>
  <c r="P83"/>
  <c r="Q83" s="1"/>
  <c r="P86"/>
  <c r="Q272"/>
  <c r="Q107"/>
  <c r="Q92"/>
  <c r="Q106"/>
  <c r="Q96"/>
  <c r="Q114"/>
  <c r="Q101"/>
  <c r="Q97"/>
  <c r="Q111"/>
  <c r="Q93"/>
  <c r="Q15"/>
  <c r="Q13"/>
  <c r="R17" i="22"/>
  <c r="R24"/>
  <c r="Q185" i="16"/>
  <c r="R12" i="22"/>
  <c r="Q197" i="16"/>
  <c r="R26" i="22"/>
  <c r="P213" i="16"/>
  <c r="Q213" s="1"/>
  <c r="R15" i="22"/>
  <c r="Q122" i="16"/>
  <c r="Q17"/>
  <c r="P221"/>
  <c r="Q221" s="1"/>
  <c r="P77"/>
  <c r="Q224" l="1"/>
  <c r="Q216"/>
  <c r="Q210"/>
  <c r="Q219"/>
  <c r="Q225"/>
  <c r="Q226"/>
  <c r="R62" i="22"/>
  <c r="R43"/>
  <c r="R46"/>
  <c r="R44"/>
  <c r="R48"/>
  <c r="R45"/>
  <c r="Q165" i="16"/>
  <c r="Q153"/>
  <c r="Q154"/>
  <c r="Q159"/>
  <c r="Q162"/>
  <c r="Q161"/>
  <c r="Q149"/>
  <c r="Q160"/>
  <c r="Q256"/>
  <c r="Q75"/>
  <c r="R41" i="22"/>
  <c r="R49"/>
  <c r="R50"/>
  <c r="R51"/>
  <c r="R55"/>
  <c r="R63"/>
  <c r="Q150" i="16"/>
  <c r="Q158"/>
  <c r="Q163"/>
  <c r="Q168"/>
  <c r="Q77"/>
  <c r="Q84"/>
  <c r="Q71"/>
  <c r="Q68"/>
  <c r="Q79"/>
  <c r="Q70"/>
  <c r="Q66"/>
  <c r="Q86"/>
  <c r="Q229"/>
  <c r="Q257"/>
  <c r="Q72"/>
  <c r="Q65"/>
  <c r="R52" i="22"/>
  <c r="R56"/>
  <c r="R60"/>
  <c r="Q147" i="16"/>
  <c r="Q155"/>
  <c r="Q255"/>
  <c r="Q237"/>
  <c r="Q242"/>
  <c r="Q252"/>
  <c r="Q258"/>
  <c r="R53" i="22"/>
  <c r="R57"/>
  <c r="R61"/>
  <c r="Q152" i="16"/>
  <c r="Q156"/>
  <c r="Q39"/>
  <c r="Q134"/>
  <c r="Q48"/>
  <c r="Q38"/>
  <c r="Q131"/>
  <c r="Q141"/>
  <c r="Q42"/>
  <c r="Q51"/>
  <c r="Q127"/>
</calcChain>
</file>

<file path=xl/sharedStrings.xml><?xml version="1.0" encoding="utf-8"?>
<sst xmlns="http://schemas.openxmlformats.org/spreadsheetml/2006/main" count="1011" uniqueCount="343">
  <si>
    <t>SODA LAIKS</t>
  </si>
  <si>
    <t>G</t>
  </si>
  <si>
    <t>ST</t>
  </si>
  <si>
    <t>Sodi šautuvē</t>
  </si>
  <si>
    <t>K</t>
  </si>
  <si>
    <t>ST. NR</t>
  </si>
  <si>
    <t>ST. LAIKS</t>
  </si>
  <si>
    <t>DZ. G.</t>
  </si>
  <si>
    <t>KOMANDA</t>
  </si>
  <si>
    <t>FINIŠA LAIKS</t>
  </si>
  <si>
    <t>DIF.</t>
  </si>
  <si>
    <t>V.</t>
  </si>
  <si>
    <t>DIST. REZ.</t>
  </si>
  <si>
    <t>REZ.</t>
  </si>
  <si>
    <t>Nr. P.k</t>
  </si>
  <si>
    <t>BIATLONS</t>
  </si>
  <si>
    <t>Sacensību galvenais sekretārs:                                                            /Jānis Irbe/</t>
  </si>
  <si>
    <t>Sacensību galvenais tiesnesis:                                             /Voldemārs Šmugais/</t>
  </si>
  <si>
    <t>VĀRDS, UZVĀRDS</t>
  </si>
  <si>
    <t>SAB "SMECERES SILS"</t>
  </si>
  <si>
    <t>JUNIORIEM, JAUNIEŠIEM 1.KĀRTA</t>
  </si>
  <si>
    <t>LATVIJAS ČEMPIONĀTS BIATLONĀ</t>
  </si>
  <si>
    <t>STARTA PROTOKOLS</t>
  </si>
  <si>
    <t>Sacensību sekretārs:</t>
  </si>
  <si>
    <t>6 km "C" gr. Jaunieši (1999./2000.g.dz.)</t>
  </si>
  <si>
    <t>5 km "C" gr. Jaunietes (1999./2000.g.dz.)</t>
  </si>
  <si>
    <t>8 km "B" gr. Jaunieši (1997./1998.g.dz.)</t>
  </si>
  <si>
    <t>6 km "B" gr. Jaunietes (1997./1998.g.dz.)</t>
  </si>
  <si>
    <t>10 km "A" gr. Jaunietes (1995./1996.g.dz.)</t>
  </si>
  <si>
    <t>12,5 km "A" gr. Jaunieši (1995./1996.g.dz.)</t>
  </si>
  <si>
    <t>15 km Juniori (1993./1994.g.dz.)</t>
  </si>
  <si>
    <t>12,5 km Juniores (1993./1994.g.dz.)</t>
  </si>
  <si>
    <t>15 km Vīrieši (1992.g.dz. un vecāki)</t>
  </si>
  <si>
    <t>12,5 km Sievietes (1992.g.dz. un vecākas)</t>
  </si>
  <si>
    <t>10 km Veterāni</t>
  </si>
  <si>
    <t>2014.g. 2.marts</t>
  </si>
  <si>
    <t>Juris Kokins</t>
  </si>
  <si>
    <t>Cēsis</t>
  </si>
  <si>
    <t>Arvīds Majors</t>
  </si>
  <si>
    <t>Andis Pušņakovs</t>
  </si>
  <si>
    <t>Dobele</t>
  </si>
  <si>
    <t>Annija Pušņakova</t>
  </si>
  <si>
    <t>Feoktists Pušņakovs</t>
  </si>
  <si>
    <t>Preiļi</t>
  </si>
  <si>
    <t>Leonīds Valdonis</t>
  </si>
  <si>
    <t>Silvija Spruģe</t>
  </si>
  <si>
    <t>Edgars Piksons</t>
  </si>
  <si>
    <t>Latvija</t>
  </si>
  <si>
    <t>Gatis Neimanis</t>
  </si>
  <si>
    <t>Talsi</t>
  </si>
  <si>
    <t>Jānis Neimanis</t>
  </si>
  <si>
    <t>Andrejs Rastorgujevs</t>
  </si>
  <si>
    <t>Oskars Muižnieks</t>
  </si>
  <si>
    <t>Alūksnes BJSS</t>
  </si>
  <si>
    <t>Atis Putnis</t>
  </si>
  <si>
    <t>Rasma Rudzīte</t>
  </si>
  <si>
    <t>Regīna Rudzīte</t>
  </si>
  <si>
    <t>Ralfs Rudzītis</t>
  </si>
  <si>
    <t>Kristaps Deksnis</t>
  </si>
  <si>
    <t>Kārlis Ludvigs</t>
  </si>
  <si>
    <t>Stīvens Logins</t>
  </si>
  <si>
    <t>Andris Ūrmanis</t>
  </si>
  <si>
    <t>Talsu nov.sp.sk.</t>
  </si>
  <si>
    <t>Aksels Bresme</t>
  </si>
  <si>
    <t>Jānis Šņoriņš</t>
  </si>
  <si>
    <t>Andrejs Zikovs</t>
  </si>
  <si>
    <t>Nauris Birkentāls</t>
  </si>
  <si>
    <t>Renārs Birkentāls</t>
  </si>
  <si>
    <t>Cēsu p.sp.sk.</t>
  </si>
  <si>
    <t>Toms Praulītis</t>
  </si>
  <si>
    <t>Annija Sabule</t>
  </si>
  <si>
    <t>Krista Krūmiņa</t>
  </si>
  <si>
    <t>Nora Osīte</t>
  </si>
  <si>
    <t>Daumants Lūsa</t>
  </si>
  <si>
    <t>Krista Razgale</t>
  </si>
  <si>
    <t>Ilona Upena</t>
  </si>
  <si>
    <t>Elīna Radziņa</t>
  </si>
  <si>
    <t>Kārlis Liepiņš</t>
  </si>
  <si>
    <t>Niklāvs Eglītis</t>
  </si>
  <si>
    <t>Kristiāns Deičs</t>
  </si>
  <si>
    <t>Reinis Matīss Upens</t>
  </si>
  <si>
    <t>Inga Paškovska</t>
  </si>
  <si>
    <t>Uldis Sļadzevskis</t>
  </si>
  <si>
    <t>Rūdis Balodis</t>
  </si>
  <si>
    <t>Kristers Slavēns</t>
  </si>
  <si>
    <t>Emīls Galiņš</t>
  </si>
  <si>
    <t>Dzintars Daļeckis</t>
  </si>
  <si>
    <t>Egons Briedītis</t>
  </si>
  <si>
    <t>Ints Sarmulis</t>
  </si>
  <si>
    <t>Jānis Slavēns</t>
  </si>
  <si>
    <t>Ralfs Eiduks</t>
  </si>
  <si>
    <t>Aizkraukles BJSS</t>
  </si>
  <si>
    <t>Patrīcija Eiduka</t>
  </si>
  <si>
    <t>Laura Beļajeva</t>
  </si>
  <si>
    <t>Madonas BJSS</t>
  </si>
  <si>
    <t>Laura Kupča</t>
  </si>
  <si>
    <t>Daija Līva Aivare</t>
  </si>
  <si>
    <t>Raivo Aizstrauts</t>
  </si>
  <si>
    <t>Ilva Valdone</t>
  </si>
  <si>
    <t>Anrijs Pušņakovs</t>
  </si>
  <si>
    <t>Agnija Nagle</t>
  </si>
  <si>
    <t>Elizabete Paura</t>
  </si>
  <si>
    <t>Dana Nagle</t>
  </si>
  <si>
    <t>Karīna Narkovska</t>
  </si>
  <si>
    <t>Rolands Pužulis</t>
  </si>
  <si>
    <t>Jēkabs Putniņš</t>
  </si>
  <si>
    <t>Jānis Putniņš</t>
  </si>
  <si>
    <t>Rokas Suslavičius</t>
  </si>
  <si>
    <t>SK Vilimeksas</t>
  </si>
  <si>
    <t>Tomas Kaukenas</t>
  </si>
  <si>
    <t>LOSC</t>
  </si>
  <si>
    <t>Ilmārs Bricis</t>
  </si>
  <si>
    <t>LBF</t>
  </si>
  <si>
    <t>Vadim Stefanskij</t>
  </si>
  <si>
    <t>Ignalinos KSC</t>
  </si>
  <si>
    <t>Marijus Rindzevičius</t>
  </si>
  <si>
    <t>Padangiu geles</t>
  </si>
  <si>
    <t>Timofej Kaznačenko</t>
  </si>
  <si>
    <t>Visagino SC</t>
  </si>
  <si>
    <t>Vladas Suslavičius</t>
  </si>
  <si>
    <t>Arūnas Daugirdas</t>
  </si>
  <si>
    <t>Viačeslav Rumiancev</t>
  </si>
  <si>
    <t>Diana Rasimovičiūte</t>
  </si>
  <si>
    <t>Natalja Kočergina</t>
  </si>
  <si>
    <t>Anete Brice</t>
  </si>
  <si>
    <t>Kadri Lehtla</t>
  </si>
  <si>
    <t>Estonia</t>
  </si>
  <si>
    <t>Natalja Paulauskaite</t>
  </si>
  <si>
    <t>Nikolaj Kondratov</t>
  </si>
  <si>
    <t>Karolis Paukšte</t>
  </si>
  <si>
    <t>Michail Ostryj</t>
  </si>
  <si>
    <t>Vladas Banys</t>
  </si>
  <si>
    <t>Anykščiu KKSC</t>
  </si>
  <si>
    <t>Artiom Serdiukov</t>
  </si>
  <si>
    <t>Adam Mikelevič</t>
  </si>
  <si>
    <t>Vilniaus raj. SM</t>
  </si>
  <si>
    <t>Vilmantas Jakniūnas</t>
  </si>
  <si>
    <t>Dainius Bielinis</t>
  </si>
  <si>
    <t>Modestas Ibelhauptas</t>
  </si>
  <si>
    <t>Artiom Blinov</t>
  </si>
  <si>
    <t>Linas Banys</t>
  </si>
  <si>
    <t>Rūta Banyte</t>
  </si>
  <si>
    <t>Daniele Paukštyte</t>
  </si>
  <si>
    <t>Alina Tuzikaite</t>
  </si>
  <si>
    <t>Nikita Romanov</t>
  </si>
  <si>
    <t>Vilniaus "Sietyno"</t>
  </si>
  <si>
    <t>Valentin Kaznačenko</t>
  </si>
  <si>
    <t>Vladislav Šatravka</t>
  </si>
  <si>
    <t>Ruslan Pukšto</t>
  </si>
  <si>
    <t>Jokūbas Mačkine</t>
  </si>
  <si>
    <t>Oleg Kuznecov</t>
  </si>
  <si>
    <t>Anastasija Kudriavceva</t>
  </si>
  <si>
    <t>Anastasija Sapožnikova</t>
  </si>
  <si>
    <t>Raminta Dindaite</t>
  </si>
  <si>
    <t>Darija Jankauskaite</t>
  </si>
  <si>
    <t>Nadežda Derendiajeva</t>
  </si>
  <si>
    <t>Viktorija Romanova</t>
  </si>
  <si>
    <t>Gabrielius Paukšte</t>
  </si>
  <si>
    <t>Aleksandrs Patrijuks</t>
  </si>
  <si>
    <t>Mareks Zemfs</t>
  </si>
  <si>
    <t>Aleksandrs Jermakovs</t>
  </si>
  <si>
    <t>Rolands Ziemelis</t>
  </si>
  <si>
    <t>Žans Andrejevs</t>
  </si>
  <si>
    <t>Daugavpils BJSS</t>
  </si>
  <si>
    <t>Ronalds Krams</t>
  </si>
  <si>
    <t>Vjačeslavs Mihailovs</t>
  </si>
  <si>
    <t>Natalja Kovaļova</t>
  </si>
  <si>
    <t>Anastasija Dejko</t>
  </si>
  <si>
    <t>Nikita Osipovs</t>
  </si>
  <si>
    <t>Pāvels Pancerko</t>
  </si>
  <si>
    <t>Ernests Loktevs</t>
  </si>
  <si>
    <t>Maksims Jurinovs</t>
  </si>
  <si>
    <t>Arnodas Mikelevicius</t>
  </si>
  <si>
    <t>nest.</t>
  </si>
  <si>
    <t>Madonas BJSS/Preiļi</t>
  </si>
  <si>
    <t>Vadim Stefanstij</t>
  </si>
  <si>
    <t>LTU</t>
  </si>
  <si>
    <t>Marija Mičule</t>
  </si>
  <si>
    <t>Inguss Baltābols</t>
  </si>
  <si>
    <t>Žanna Juškāne</t>
  </si>
  <si>
    <t>Madona</t>
  </si>
  <si>
    <t xml:space="preserve">6 km Veterānes </t>
  </si>
  <si>
    <t>M</t>
  </si>
  <si>
    <t>Nr</t>
  </si>
  <si>
    <t>BSK Ozols</t>
  </si>
  <si>
    <t>Edgars Lielmanis ĀK</t>
  </si>
  <si>
    <t>Dmitrijs Uļinskis</t>
  </si>
  <si>
    <t>VĀRDS</t>
  </si>
  <si>
    <t>UZVĀRDS</t>
  </si>
  <si>
    <t>Soda laiks</t>
  </si>
  <si>
    <t>PILSĒTA</t>
  </si>
  <si>
    <t>"IZJŪTI BIATLONA GARŠU" un Jaunsardzes kauss biatlonā 2019</t>
  </si>
  <si>
    <t xml:space="preserve">1,5 km "C" grupa jaunieši (2004.-2005.) pneimatiskais </t>
  </si>
  <si>
    <t xml:space="preserve">1,5 km "C" grupa jaunietes (2004.-2005.) pneimatiskais </t>
  </si>
  <si>
    <t xml:space="preserve">3 km "B" grupa jaunietes (2002.-2003.g.dz.) pneimatiskais </t>
  </si>
  <si>
    <t xml:space="preserve">3 km "B" grupa jaunieši (2002.-2003.g.dz.) pneimatiskais </t>
  </si>
  <si>
    <t xml:space="preserve">3 km "A" grupa jaunieši (2000. -2001.g.dz.) pneimatiskais </t>
  </si>
  <si>
    <t xml:space="preserve">3 km OPEN M (1996.g.dz. un vecāki) pneimatiskais </t>
  </si>
  <si>
    <t xml:space="preserve">4,5 km W30 (1979.-1987.g.dz.) pneimatiskais </t>
  </si>
  <si>
    <t>Artūrs</t>
  </si>
  <si>
    <t xml:space="preserve">5 km W40 (1969.-1978.g.dz.) pneimatiskais </t>
  </si>
  <si>
    <t xml:space="preserve">5 km W50 (1968.g.dz. un vecāki) pneimatiskais </t>
  </si>
  <si>
    <t>Miezers</t>
  </si>
  <si>
    <t>Reinis</t>
  </si>
  <si>
    <t>Ivo</t>
  </si>
  <si>
    <t>Ozola</t>
  </si>
  <si>
    <t>Austra</t>
  </si>
  <si>
    <t>Galauskis</t>
  </si>
  <si>
    <t>Rinalds</t>
  </si>
  <si>
    <t>Daniela</t>
  </si>
  <si>
    <t>Ivanovs</t>
  </si>
  <si>
    <t>Aleksis</t>
  </si>
  <si>
    <t>2019.g. 17. februārī</t>
  </si>
  <si>
    <t>Šneiders</t>
  </si>
  <si>
    <t>Arvis</t>
  </si>
  <si>
    <t>Rumbenieks</t>
  </si>
  <si>
    <t>Raimonds</t>
  </si>
  <si>
    <t>Kuldīga</t>
  </si>
  <si>
    <t>Kuldīgas JIC</t>
  </si>
  <si>
    <t>Kolerte</t>
  </si>
  <si>
    <t>Annija</t>
  </si>
  <si>
    <t>Voronskis</t>
  </si>
  <si>
    <t>Alens</t>
  </si>
  <si>
    <t>Diāna</t>
  </si>
  <si>
    <t>Arājuma</t>
  </si>
  <si>
    <t>Krista</t>
  </si>
  <si>
    <t>Ričards</t>
  </si>
  <si>
    <t>Digna</t>
  </si>
  <si>
    <t>Ceraukste</t>
  </si>
  <si>
    <t>Rainers Jānis</t>
  </si>
  <si>
    <t>Rozentāls</t>
  </si>
  <si>
    <t>Beāte</t>
  </si>
  <si>
    <t>Goba</t>
  </si>
  <si>
    <t>Ēriks</t>
  </si>
  <si>
    <t>Dambergs</t>
  </si>
  <si>
    <t>Kristiāns</t>
  </si>
  <si>
    <t>Kārslebrgs</t>
  </si>
  <si>
    <t>Erasts</t>
  </si>
  <si>
    <t>Bobrovs</t>
  </si>
  <si>
    <t>Kristers</t>
  </si>
  <si>
    <t>Kalašņikovs</t>
  </si>
  <si>
    <t>Viktorja</t>
  </si>
  <si>
    <t>Spurģevica</t>
  </si>
  <si>
    <t>Samcēvičs</t>
  </si>
  <si>
    <t>Zaļupe</t>
  </si>
  <si>
    <t>Alksnis</t>
  </si>
  <si>
    <t>Olivers</t>
  </si>
  <si>
    <t>Bresme</t>
  </si>
  <si>
    <t>Talsu JIC</t>
  </si>
  <si>
    <t>Erlands</t>
  </si>
  <si>
    <t>Balulis</t>
  </si>
  <si>
    <t>Ogres JIC</t>
  </si>
  <si>
    <t>Ogre</t>
  </si>
  <si>
    <t>Austris</t>
  </si>
  <si>
    <t>Balandiņš</t>
  </si>
  <si>
    <t>Elīna</t>
  </si>
  <si>
    <t>Lasmane</t>
  </si>
  <si>
    <t>Bleidele</t>
  </si>
  <si>
    <t>Bertāns</t>
  </si>
  <si>
    <t>Daniils</t>
  </si>
  <si>
    <t>Gulovs</t>
  </si>
  <si>
    <t>Mārtiņš</t>
  </si>
  <si>
    <t>Ķereksis</t>
  </si>
  <si>
    <t>Roberts Zavjalovs</t>
  </si>
  <si>
    <t>Kaspars</t>
  </si>
  <si>
    <t>Skrunda</t>
  </si>
  <si>
    <t>Jaunsardze</t>
  </si>
  <si>
    <t>Zēģelniece</t>
  </si>
  <si>
    <t xml:space="preserve">Una </t>
  </si>
  <si>
    <t>Lakotka</t>
  </si>
  <si>
    <t>Evija</t>
  </si>
  <si>
    <t>Cērmane</t>
  </si>
  <si>
    <t>Agnija</t>
  </si>
  <si>
    <t>Sophie Hoeppner</t>
  </si>
  <si>
    <t>Emma</t>
  </si>
  <si>
    <t>Druvaskalne</t>
  </si>
  <si>
    <t xml:space="preserve">Diāna </t>
  </si>
  <si>
    <t>Balcere</t>
  </si>
  <si>
    <t xml:space="preserve">Andžela </t>
  </si>
  <si>
    <t>Gansone</t>
  </si>
  <si>
    <t>Seņko</t>
  </si>
  <si>
    <t>Samanta</t>
  </si>
  <si>
    <t xml:space="preserve">Dāvis </t>
  </si>
  <si>
    <t>Šimienis</t>
  </si>
  <si>
    <t>Nīkrāce</t>
  </si>
  <si>
    <t xml:space="preserve">Artis </t>
  </si>
  <si>
    <t>Puškarevs</t>
  </si>
  <si>
    <t>Rihards</t>
  </si>
  <si>
    <t>Brūveris</t>
  </si>
  <si>
    <t>Kazdanga</t>
  </si>
  <si>
    <t>Ņikiforovs</t>
  </si>
  <si>
    <t>Mareks</t>
  </si>
  <si>
    <t>Rudītis</t>
  </si>
  <si>
    <t xml:space="preserve">3 km M50 (1968.g.dz. un vecāki) pneimatiskais </t>
  </si>
  <si>
    <t xml:space="preserve">3 km M30 (1979.-1987.g.dz.) pneimatiskais </t>
  </si>
  <si>
    <t xml:space="preserve">3 km W20 (1988.-1996.g.dz.) pneimatiskais </t>
  </si>
  <si>
    <t xml:space="preserve">3 km M20 (1988.-1996.g.dz.) pneimatiskais </t>
  </si>
  <si>
    <t xml:space="preserve">3 km JUNIORES (1997.-1999.g.dz.) pneimatiskais </t>
  </si>
  <si>
    <t xml:space="preserve">3 km JUNIORI (1997.-1999.g.dz.) pneimatiskais </t>
  </si>
  <si>
    <t>Hāze</t>
  </si>
  <si>
    <t>JIC</t>
  </si>
  <si>
    <t>Pļaviņas</t>
  </si>
  <si>
    <t>Mikuss</t>
  </si>
  <si>
    <t>Krēbs</t>
  </si>
  <si>
    <t>Jānis</t>
  </si>
  <si>
    <t>Orlovs</t>
  </si>
  <si>
    <t>Rīgas jaunsargu vienība</t>
  </si>
  <si>
    <t>Rīga</t>
  </si>
  <si>
    <t>Viestards</t>
  </si>
  <si>
    <t>Kalniņš</t>
  </si>
  <si>
    <t>Virtmanis</t>
  </si>
  <si>
    <t>Francis</t>
  </si>
  <si>
    <t>Mūrniece</t>
  </si>
  <si>
    <t>Kate</t>
  </si>
  <si>
    <t>Drone</t>
  </si>
  <si>
    <t xml:space="preserve">Jana </t>
  </si>
  <si>
    <t>Melisa</t>
  </si>
  <si>
    <t>Krekle</t>
  </si>
  <si>
    <t xml:space="preserve">Zelma </t>
  </si>
  <si>
    <t>Leščinska</t>
  </si>
  <si>
    <t>Elīza</t>
  </si>
  <si>
    <t>Urtāne</t>
  </si>
  <si>
    <t xml:space="preserve">Amanda </t>
  </si>
  <si>
    <t>Pīlēna</t>
  </si>
  <si>
    <t>Raivo</t>
  </si>
  <si>
    <t>Liekmanis</t>
  </si>
  <si>
    <t>Linards Nikolass</t>
  </si>
  <si>
    <t>Kims</t>
  </si>
  <si>
    <t>Franks</t>
  </si>
  <si>
    <t>Juris</t>
  </si>
  <si>
    <t>Grasmanis Laše</t>
  </si>
  <si>
    <t>Lange</t>
  </si>
  <si>
    <t>Lillija</t>
  </si>
  <si>
    <t>Pupure</t>
  </si>
  <si>
    <t>Leitendorfa</t>
  </si>
  <si>
    <t>Finiša protokls</t>
  </si>
  <si>
    <t>DNF</t>
  </si>
  <si>
    <t>DNS</t>
  </si>
  <si>
    <t>a</t>
  </si>
  <si>
    <t>b</t>
  </si>
  <si>
    <t>c</t>
  </si>
  <si>
    <t>f</t>
  </si>
  <si>
    <t>h</t>
  </si>
</sst>
</file>

<file path=xl/styles.xml><?xml version="1.0" encoding="utf-8"?>
<styleSheet xmlns="http://schemas.openxmlformats.org/spreadsheetml/2006/main">
  <numFmts count="3">
    <numFmt numFmtId="176" formatCode="[$-F400]h:mm:ss\ AM/PM"/>
    <numFmt numFmtId="177" formatCode="[hh]:mm:ss"/>
    <numFmt numFmtId="178" formatCode="yyyy"/>
  </numFmts>
  <fonts count="11">
    <font>
      <sz val="10"/>
      <name val="Arial"/>
      <charset val="186"/>
    </font>
    <font>
      <sz val="10"/>
      <name val="Times New Roman"/>
      <family val="1"/>
      <charset val="186"/>
    </font>
    <font>
      <b/>
      <sz val="14"/>
      <color indexed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0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0" borderId="0"/>
    <xf numFmtId="0" fontId="7" fillId="11" borderId="15" applyNumberFormat="0" applyFont="0" applyAlignment="0" applyProtection="0"/>
  </cellStyleXfs>
  <cellXfs count="171">
    <xf numFmtId="0" fontId="0" fillId="0" borderId="0" xfId="0"/>
    <xf numFmtId="20" fontId="0" fillId="0" borderId="0" xfId="0" applyNumberFormat="1"/>
    <xf numFmtId="20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0" borderId="0" xfId="0" applyFont="1"/>
    <xf numFmtId="0" fontId="4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21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21" fontId="1" fillId="0" borderId="1" xfId="0" applyNumberFormat="1" applyFont="1" applyBorder="1" applyAlignment="1">
      <alignment horizontal="center" vertical="top" wrapText="1"/>
    </xf>
    <xf numFmtId="21" fontId="1" fillId="0" borderId="1" xfId="0" applyNumberFormat="1" applyFont="1" applyBorder="1" applyAlignment="1">
      <alignment horizontal="center"/>
    </xf>
    <xf numFmtId="21" fontId="1" fillId="0" borderId="1" xfId="0" applyNumberFormat="1" applyFont="1" applyFill="1" applyBorder="1" applyAlignment="1">
      <alignment horizontal="center" vertical="top" wrapText="1"/>
    </xf>
    <xf numFmtId="21" fontId="1" fillId="3" borderId="2" xfId="0" applyNumberFormat="1" applyFont="1" applyFill="1" applyBorder="1" applyAlignment="1">
      <alignment horizontal="center" vertical="top" wrapText="1"/>
    </xf>
    <xf numFmtId="21" fontId="1" fillId="0" borderId="2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5" fillId="12" borderId="1" xfId="0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horizontal="center" vertical="top" wrapText="1"/>
    </xf>
    <xf numFmtId="0" fontId="1" fillId="13" borderId="1" xfId="0" applyFont="1" applyFill="1" applyBorder="1" applyAlignment="1">
      <alignment horizontal="left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" fillId="14" borderId="1" xfId="0" applyFont="1" applyFill="1" applyBorder="1" applyAlignment="1">
      <alignment horizontal="center" vertical="top" wrapText="1"/>
    </xf>
    <xf numFmtId="0" fontId="5" fillId="14" borderId="1" xfId="0" applyFont="1" applyFill="1" applyBorder="1" applyAlignment="1">
      <alignment horizontal="center" vertical="top" wrapText="1"/>
    </xf>
    <xf numFmtId="0" fontId="1" fillId="15" borderId="1" xfId="0" applyFont="1" applyFill="1" applyBorder="1" applyAlignment="1">
      <alignment horizontal="center"/>
    </xf>
    <xf numFmtId="21" fontId="1" fillId="15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0" xfId="0" applyFont="1" applyFill="1" applyAlignment="1"/>
    <xf numFmtId="21" fontId="1" fillId="0" borderId="2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21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21" fontId="1" fillId="0" borderId="0" xfId="0" applyNumberFormat="1" applyFont="1" applyBorder="1" applyAlignment="1">
      <alignment horizontal="center"/>
    </xf>
    <xf numFmtId="21" fontId="1" fillId="3" borderId="0" xfId="0" applyNumberFormat="1" applyFont="1" applyFill="1" applyBorder="1" applyAlignment="1">
      <alignment horizontal="center" vertical="top" wrapText="1"/>
    </xf>
    <xf numFmtId="177" fontId="1" fillId="0" borderId="1" xfId="0" applyNumberFormat="1" applyFont="1" applyBorder="1" applyAlignment="1">
      <alignment horizontal="center"/>
    </xf>
    <xf numFmtId="21" fontId="1" fillId="3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/>
    <xf numFmtId="0" fontId="1" fillId="0" borderId="5" xfId="0" applyFont="1" applyBorder="1" applyAlignment="1"/>
    <xf numFmtId="0" fontId="1" fillId="3" borderId="1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1" fillId="13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177" fontId="1" fillId="0" borderId="0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21" fontId="1" fillId="0" borderId="6" xfId="0" applyNumberFormat="1" applyFont="1" applyBorder="1" applyAlignment="1">
      <alignment horizontal="center"/>
    </xf>
    <xf numFmtId="21" fontId="1" fillId="3" borderId="6" xfId="0" applyNumberFormat="1" applyFont="1" applyFill="1" applyBorder="1" applyAlignment="1">
      <alignment horizontal="center" vertical="top" wrapText="1"/>
    </xf>
    <xf numFmtId="0" fontId="1" fillId="13" borderId="1" xfId="0" applyFont="1" applyFill="1" applyBorder="1"/>
    <xf numFmtId="0" fontId="9" fillId="0" borderId="1" xfId="0" applyFont="1" applyBorder="1"/>
    <xf numFmtId="0" fontId="1" fillId="0" borderId="1" xfId="0" applyFont="1" applyBorder="1" applyAlignment="1">
      <alignment vertical="center" wrapText="1"/>
    </xf>
    <xf numFmtId="0" fontId="10" fillId="0" borderId="1" xfId="0" applyFont="1" applyBorder="1"/>
    <xf numFmtId="176" fontId="1" fillId="0" borderId="5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21" fontId="1" fillId="0" borderId="5" xfId="0" applyNumberFormat="1" applyFont="1" applyBorder="1" applyAlignment="1">
      <alignment horizontal="center"/>
    </xf>
    <xf numFmtId="177" fontId="1" fillId="0" borderId="0" xfId="0" applyNumberFormat="1" applyFont="1"/>
    <xf numFmtId="0" fontId="1" fillId="13" borderId="0" xfId="0" applyFont="1" applyFill="1"/>
    <xf numFmtId="21" fontId="1" fillId="13" borderId="1" xfId="0" applyNumberFormat="1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 vertical="top" wrapText="1"/>
    </xf>
    <xf numFmtId="177" fontId="1" fillId="13" borderId="1" xfId="0" applyNumberFormat="1" applyFont="1" applyFill="1" applyBorder="1" applyAlignment="1">
      <alignment horizontal="center"/>
    </xf>
    <xf numFmtId="21" fontId="1" fillId="13" borderId="1" xfId="0" applyNumberFormat="1" applyFont="1" applyFill="1" applyBorder="1" applyAlignment="1">
      <alignment horizontal="center" vertical="top" wrapText="1"/>
    </xf>
    <xf numFmtId="0" fontId="1" fillId="13" borderId="1" xfId="0" applyFont="1" applyFill="1" applyBorder="1" applyAlignment="1">
      <alignment horizontal="center"/>
    </xf>
    <xf numFmtId="21" fontId="1" fillId="3" borderId="4" xfId="0" applyNumberFormat="1" applyFont="1" applyFill="1" applyBorder="1" applyAlignment="1">
      <alignment horizontal="center" vertical="top" wrapText="1"/>
    </xf>
    <xf numFmtId="176" fontId="1" fillId="13" borderId="1" xfId="0" applyNumberFormat="1" applyFont="1" applyFill="1" applyBorder="1" applyAlignment="1">
      <alignment horizontal="center"/>
    </xf>
    <xf numFmtId="0" fontId="1" fillId="13" borderId="1" xfId="0" applyFont="1" applyFill="1" applyBorder="1" applyAlignment="1">
      <alignment horizontal="left" vertical="center" wrapText="1"/>
    </xf>
    <xf numFmtId="0" fontId="1" fillId="13" borderId="1" xfId="0" applyFont="1" applyFill="1" applyBorder="1" applyAlignment="1">
      <alignment horizontal="right" vertical="center" wrapText="1"/>
    </xf>
    <xf numFmtId="0" fontId="0" fillId="13" borderId="1" xfId="0" applyFill="1" applyBorder="1"/>
    <xf numFmtId="177" fontId="1" fillId="13" borderId="0" xfId="0" applyNumberFormat="1" applyFont="1" applyFill="1"/>
    <xf numFmtId="0" fontId="1" fillId="2" borderId="0" xfId="0" applyFont="1" applyFill="1" applyAlignment="1">
      <alignment horizontal="right"/>
    </xf>
    <xf numFmtId="0" fontId="1" fillId="0" borderId="1" xfId="0" applyFont="1" applyBorder="1" applyAlignment="1">
      <alignment horizontal="right" vertical="top" wrapText="1"/>
    </xf>
    <xf numFmtId="0" fontId="1" fillId="13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178" fontId="1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13" borderId="1" xfId="0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17" borderId="1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16" borderId="8" xfId="0" applyFont="1" applyFill="1" applyBorder="1" applyAlignment="1">
      <alignment horizontal="center"/>
    </xf>
    <xf numFmtId="21" fontId="1" fillId="0" borderId="3" xfId="0" applyNumberFormat="1" applyFont="1" applyFill="1" applyBorder="1" applyAlignment="1">
      <alignment horizontal="center" vertical="top" wrapText="1"/>
    </xf>
    <xf numFmtId="21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right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17" borderId="13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top" wrapText="1"/>
    </xf>
    <xf numFmtId="0" fontId="1" fillId="17" borderId="8" xfId="0" applyFont="1" applyFill="1" applyBorder="1" applyAlignment="1">
      <alignment horizontal="center"/>
    </xf>
    <xf numFmtId="0" fontId="1" fillId="0" borderId="1" xfId="0" applyFont="1" applyBorder="1" applyAlignment="1">
      <alignment horizontal="right" vertical="top" wrapText="1"/>
    </xf>
    <xf numFmtId="0" fontId="1" fillId="17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1" fontId="1" fillId="0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5" fillId="0" borderId="10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21" fontId="5" fillId="0" borderId="9" xfId="0" applyNumberFormat="1" applyFont="1" applyFill="1" applyBorder="1" applyAlignment="1">
      <alignment horizontal="center" vertical="top" wrapText="1"/>
    </xf>
    <xf numFmtId="21" fontId="5" fillId="0" borderId="1" xfId="0" applyNumberFormat="1" applyFont="1" applyFill="1" applyBorder="1" applyAlignment="1">
      <alignment horizontal="center" vertical="top" wrapText="1"/>
    </xf>
    <xf numFmtId="21" fontId="5" fillId="0" borderId="3" xfId="0" applyNumberFormat="1" applyFont="1" applyFill="1" applyBorder="1" applyAlignment="1">
      <alignment horizontal="center" vertical="top" wrapText="1"/>
    </xf>
    <xf numFmtId="21" fontId="5" fillId="0" borderId="4" xfId="0" applyNumberFormat="1" applyFont="1" applyFill="1" applyBorder="1" applyAlignment="1">
      <alignment horizontal="center" vertical="top" wrapText="1"/>
    </xf>
    <xf numFmtId="0" fontId="5" fillId="18" borderId="8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17" borderId="8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177" fontId="1" fillId="0" borderId="0" xfId="0" applyNumberFormat="1" applyFont="1" applyAlignment="1">
      <alignment horizontal="center"/>
    </xf>
    <xf numFmtId="0" fontId="1" fillId="13" borderId="0" xfId="0" applyFont="1" applyFill="1" applyBorder="1"/>
    <xf numFmtId="0" fontId="1" fillId="0" borderId="6" xfId="0" applyFont="1" applyFill="1" applyBorder="1" applyAlignment="1">
      <alignment horizontal="center" vertical="top" wrapText="1"/>
    </xf>
    <xf numFmtId="21" fontId="1" fillId="0" borderId="7" xfId="0" applyNumberFormat="1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6" fillId="13" borderId="1" xfId="0" applyFont="1" applyFill="1" applyBorder="1"/>
    <xf numFmtId="0" fontId="1" fillId="0" borderId="1" xfId="0" applyFont="1" applyBorder="1" applyAlignment="1">
      <alignment horizontal="left" vertical="top" wrapText="1"/>
    </xf>
    <xf numFmtId="177" fontId="1" fillId="13" borderId="0" xfId="0" applyNumberFormat="1" applyFont="1" applyFill="1" applyAlignment="1">
      <alignment horizontal="center"/>
    </xf>
    <xf numFmtId="0" fontId="1" fillId="0" borderId="4" xfId="0" applyFont="1" applyFill="1" applyBorder="1" applyAlignment="1">
      <alignment horizontal="center"/>
    </xf>
    <xf numFmtId="176" fontId="1" fillId="13" borderId="5" xfId="0" applyNumberFormat="1" applyFont="1" applyFill="1" applyBorder="1" applyAlignment="1">
      <alignment horizontal="center"/>
    </xf>
    <xf numFmtId="21" fontId="1" fillId="13" borderId="5" xfId="0" applyNumberFormat="1" applyFont="1" applyFill="1" applyBorder="1" applyAlignment="1">
      <alignment horizontal="center"/>
    </xf>
    <xf numFmtId="177" fontId="1" fillId="0" borderId="1" xfId="0" applyNumberFormat="1" applyFont="1" applyBorder="1"/>
    <xf numFmtId="0" fontId="1" fillId="13" borderId="2" xfId="0" applyFont="1" applyFill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21" fontId="1" fillId="13" borderId="2" xfId="0" applyNumberFormat="1" applyFont="1" applyFill="1" applyBorder="1" applyAlignment="1">
      <alignment horizontal="center"/>
    </xf>
    <xf numFmtId="21" fontId="1" fillId="13" borderId="2" xfId="0" applyNumberFormat="1" applyFont="1" applyFill="1" applyBorder="1" applyAlignment="1">
      <alignment horizontal="center" vertical="top" wrapText="1"/>
    </xf>
  </cellXfs>
  <cellStyles count="10">
    <cellStyle name="60% - Accent1 2" xfId="1"/>
    <cellStyle name="60% - Accent2 2" xfId="2"/>
    <cellStyle name="60% - Accent3 2" xfId="3"/>
    <cellStyle name="60% - Accent4 2" xfId="4"/>
    <cellStyle name="60% - Accent5 2" xfId="5"/>
    <cellStyle name="60% - Accent6 2" xfId="6"/>
    <cellStyle name="Neutral 2" xfId="7"/>
    <cellStyle name="Normal" xfId="0" builtinId="0"/>
    <cellStyle name="Normal 2" xfId="8"/>
    <cellStyle name="Note 2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9"/>
  <sheetViews>
    <sheetView tabSelected="1" topLeftCell="B1" zoomScale="115" zoomScaleNormal="115" workbookViewId="0">
      <selection activeCell="P85" sqref="P85"/>
    </sheetView>
  </sheetViews>
  <sheetFormatPr defaultColWidth="9.109375" defaultRowHeight="13.2" outlineLevelCol="1"/>
  <cols>
    <col min="1" max="1" width="6.6640625" style="10" hidden="1" customWidth="1" outlineLevel="1"/>
    <col min="2" max="2" width="3.6640625" style="26" customWidth="1" collapsed="1"/>
    <col min="3" max="3" width="15.33203125" style="26" customWidth="1"/>
    <col min="4" max="4" width="17.6640625" style="10" customWidth="1"/>
    <col min="5" max="5" width="6.109375" style="99" bestFit="1" customWidth="1"/>
    <col min="6" max="6" width="24.109375" style="28" bestFit="1" customWidth="1"/>
    <col min="7" max="7" width="19.109375" style="28" bestFit="1" customWidth="1"/>
    <col min="8" max="8" width="8.5546875" style="26" customWidth="1"/>
    <col min="9" max="10" width="3" style="26" customWidth="1"/>
    <col min="11" max="11" width="2.88671875" style="26" customWidth="1"/>
    <col min="12" max="12" width="8.6640625" style="26" customWidth="1"/>
    <col min="13" max="13" width="9.109375" style="26" customWidth="1"/>
    <col min="14" max="14" width="8" style="29" customWidth="1"/>
    <col min="15" max="15" width="4.109375" style="26" customWidth="1"/>
    <col min="16" max="16384" width="9.109375" style="10"/>
  </cols>
  <sheetData>
    <row r="1" spans="2:15" s="7" customFormat="1" ht="17.399999999999999">
      <c r="B1" s="130" t="s">
        <v>191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2:15" s="7" customFormat="1" ht="15.6">
      <c r="B2" s="131" t="s">
        <v>49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2:15" ht="15" customHeight="1">
      <c r="B3" s="41"/>
      <c r="C3" s="42" t="s">
        <v>212</v>
      </c>
      <c r="D3" s="42"/>
      <c r="E3" s="94"/>
      <c r="F3" s="42"/>
      <c r="G3" s="42"/>
      <c r="H3" s="41"/>
      <c r="I3" s="41"/>
      <c r="J3" s="41"/>
      <c r="K3" s="41"/>
      <c r="L3" s="41"/>
      <c r="M3" s="41"/>
      <c r="N3" s="41"/>
      <c r="O3" s="44"/>
    </row>
    <row r="4" spans="2:15">
      <c r="B4" s="131" t="s">
        <v>335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5" spans="2:15">
      <c r="B5" s="127" t="s">
        <v>192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</row>
    <row r="6" spans="2:15" ht="12.75" customHeight="1">
      <c r="B6" s="106" t="s">
        <v>5</v>
      </c>
      <c r="C6" s="106" t="s">
        <v>187</v>
      </c>
      <c r="D6" s="106" t="s">
        <v>188</v>
      </c>
      <c r="E6" s="126" t="s">
        <v>7</v>
      </c>
      <c r="F6" s="106" t="s">
        <v>8</v>
      </c>
      <c r="G6" s="106" t="s">
        <v>190</v>
      </c>
      <c r="H6" s="105" t="s">
        <v>6</v>
      </c>
      <c r="I6" s="106" t="s">
        <v>3</v>
      </c>
      <c r="J6" s="106"/>
      <c r="K6" s="106"/>
      <c r="L6" s="106" t="s">
        <v>9</v>
      </c>
      <c r="M6" s="106" t="s">
        <v>189</v>
      </c>
      <c r="N6" s="129" t="s">
        <v>13</v>
      </c>
      <c r="O6" s="128" t="s">
        <v>11</v>
      </c>
    </row>
    <row r="7" spans="2:15" ht="14.25" customHeight="1">
      <c r="B7" s="106"/>
      <c r="C7" s="106"/>
      <c r="D7" s="106"/>
      <c r="E7" s="126"/>
      <c r="F7" s="106"/>
      <c r="G7" s="106"/>
      <c r="H7" s="105"/>
      <c r="I7" s="59" t="s">
        <v>1</v>
      </c>
      <c r="J7" s="59" t="s">
        <v>1</v>
      </c>
      <c r="K7" s="16" t="s">
        <v>4</v>
      </c>
      <c r="L7" s="106"/>
      <c r="M7" s="106"/>
      <c r="N7" s="129"/>
      <c r="O7" s="128"/>
    </row>
    <row r="8" spans="2:15" ht="14.25" customHeight="1">
      <c r="B8" s="6">
        <v>20</v>
      </c>
      <c r="C8" s="71" t="s">
        <v>239</v>
      </c>
      <c r="D8" s="71" t="s">
        <v>240</v>
      </c>
      <c r="E8" s="74">
        <v>2004</v>
      </c>
      <c r="F8" s="54" t="s">
        <v>248</v>
      </c>
      <c r="G8" s="54" t="s">
        <v>49</v>
      </c>
      <c r="H8" s="19">
        <v>1.38888888888889E-2</v>
      </c>
      <c r="I8" s="16">
        <v>0</v>
      </c>
      <c r="J8" s="17">
        <v>0</v>
      </c>
      <c r="K8" s="59">
        <f>I8+J8</f>
        <v>0</v>
      </c>
      <c r="L8" s="52">
        <v>1.894629077416719E-2</v>
      </c>
      <c r="M8" s="19">
        <f>K8*SODI!A2</f>
        <v>0</v>
      </c>
      <c r="N8" s="53">
        <f>L8-H8+M8</f>
        <v>5.0574018852782895E-3</v>
      </c>
      <c r="O8" s="4">
        <v>1</v>
      </c>
    </row>
    <row r="9" spans="2:15" s="82" customFormat="1" ht="14.25" customHeight="1">
      <c r="B9" s="6">
        <v>17</v>
      </c>
      <c r="C9" s="71" t="s">
        <v>237</v>
      </c>
      <c r="D9" s="71" t="s">
        <v>238</v>
      </c>
      <c r="E9" s="77">
        <v>2004</v>
      </c>
      <c r="F9" s="54" t="s">
        <v>248</v>
      </c>
      <c r="G9" s="54" t="s">
        <v>49</v>
      </c>
      <c r="H9" s="19">
        <v>1.3888888888888888E-2</v>
      </c>
      <c r="I9" s="16">
        <v>0</v>
      </c>
      <c r="J9" s="17">
        <v>0</v>
      </c>
      <c r="K9" s="59">
        <f>I9+J9</f>
        <v>0</v>
      </c>
      <c r="L9" s="52">
        <v>1.901917613522144E-2</v>
      </c>
      <c r="M9" s="19">
        <f>K9*SODI!A2</f>
        <v>0</v>
      </c>
      <c r="N9" s="53">
        <f>L9-H9+M9</f>
        <v>5.1302872463325523E-3</v>
      </c>
      <c r="O9" s="87">
        <v>2</v>
      </c>
    </row>
    <row r="10" spans="2:15" ht="14.25" customHeight="1">
      <c r="B10" s="6">
        <v>2</v>
      </c>
      <c r="C10" s="71" t="s">
        <v>211</v>
      </c>
      <c r="D10" s="71" t="s">
        <v>243</v>
      </c>
      <c r="E10" s="74">
        <v>2005</v>
      </c>
      <c r="F10" s="54" t="s">
        <v>248</v>
      </c>
      <c r="G10" s="54" t="s">
        <v>49</v>
      </c>
      <c r="H10" s="15">
        <v>0</v>
      </c>
      <c r="I10" s="16">
        <v>1</v>
      </c>
      <c r="J10" s="17">
        <v>0</v>
      </c>
      <c r="K10" s="59">
        <f>I10+J10</f>
        <v>1</v>
      </c>
      <c r="L10" s="52">
        <v>4.9902977161774571E-3</v>
      </c>
      <c r="M10" s="19">
        <f>K10*SODI!A2</f>
        <v>2.3148148148148146E-4</v>
      </c>
      <c r="N10" s="53">
        <f>L10-H10+M10</f>
        <v>5.2217791976589389E-3</v>
      </c>
      <c r="O10" s="4">
        <v>3</v>
      </c>
    </row>
    <row r="11" spans="2:15" ht="14.25" customHeight="1">
      <c r="B11" s="6">
        <v>8</v>
      </c>
      <c r="C11" s="54" t="s">
        <v>285</v>
      </c>
      <c r="D11" s="54" t="s">
        <v>286</v>
      </c>
      <c r="E11" s="74">
        <v>2006</v>
      </c>
      <c r="F11" s="54" t="s">
        <v>266</v>
      </c>
      <c r="G11" s="54" t="s">
        <v>284</v>
      </c>
      <c r="H11" s="40">
        <v>3.4722222222222199E-3</v>
      </c>
      <c r="I11" s="16">
        <v>0</v>
      </c>
      <c r="J11" s="17">
        <v>1</v>
      </c>
      <c r="K11" s="59">
        <f>I11+J11</f>
        <v>1</v>
      </c>
      <c r="L11" s="52">
        <v>8.5882963796439105E-3</v>
      </c>
      <c r="M11" s="19">
        <f>K11*SODI!A2</f>
        <v>2.3148148148148146E-4</v>
      </c>
      <c r="N11" s="53">
        <f>L11-H11+M11</f>
        <v>5.3475556389031721E-3</v>
      </c>
      <c r="O11" s="87">
        <v>4</v>
      </c>
    </row>
    <row r="12" spans="2:15" ht="14.25" customHeight="1">
      <c r="B12" s="6">
        <v>6</v>
      </c>
      <c r="C12" s="71" t="s">
        <v>208</v>
      </c>
      <c r="D12" s="71" t="s">
        <v>245</v>
      </c>
      <c r="E12" s="77">
        <v>2005</v>
      </c>
      <c r="F12" s="54" t="s">
        <v>248</v>
      </c>
      <c r="G12" s="54" t="s">
        <v>49</v>
      </c>
      <c r="H12" s="40">
        <v>3.472222222222222E-3</v>
      </c>
      <c r="I12" s="16">
        <v>1</v>
      </c>
      <c r="J12" s="17">
        <v>0</v>
      </c>
      <c r="K12" s="59">
        <f>I12+J12</f>
        <v>1</v>
      </c>
      <c r="L12" s="52">
        <v>8.642222531279652E-3</v>
      </c>
      <c r="M12" s="19">
        <f>K12*SODI!A2</f>
        <v>2.3148148148148146E-4</v>
      </c>
      <c r="N12" s="53">
        <f>L12-H12+M12</f>
        <v>5.4014817905389118E-3</v>
      </c>
      <c r="O12" s="4">
        <v>5</v>
      </c>
    </row>
    <row r="13" spans="2:15" ht="14.25" customHeight="1">
      <c r="B13" s="87">
        <v>77</v>
      </c>
      <c r="C13" s="69" t="s">
        <v>324</v>
      </c>
      <c r="D13" s="69" t="s">
        <v>325</v>
      </c>
      <c r="E13" s="96">
        <v>2004</v>
      </c>
      <c r="F13" s="69" t="s">
        <v>266</v>
      </c>
      <c r="G13" s="69" t="s">
        <v>265</v>
      </c>
      <c r="H13" s="83">
        <v>0</v>
      </c>
      <c r="I13" s="84">
        <v>1</v>
      </c>
      <c r="J13" s="84">
        <v>1</v>
      </c>
      <c r="K13" s="84">
        <f>I13+J13</f>
        <v>2</v>
      </c>
      <c r="L13" s="85">
        <v>5.0919266463723611E-3</v>
      </c>
      <c r="M13" s="83">
        <f>K13*SODI!A2</f>
        <v>4.6296296296296293E-4</v>
      </c>
      <c r="N13" s="53">
        <f>L13-H13+M13</f>
        <v>5.5548896093353239E-3</v>
      </c>
      <c r="O13" s="87">
        <v>6</v>
      </c>
    </row>
    <row r="14" spans="2:15">
      <c r="B14" s="6">
        <v>15</v>
      </c>
      <c r="C14" s="71" t="s">
        <v>235</v>
      </c>
      <c r="D14" s="71" t="s">
        <v>236</v>
      </c>
      <c r="E14" s="77">
        <v>2005</v>
      </c>
      <c r="F14" s="54" t="s">
        <v>248</v>
      </c>
      <c r="G14" s="54" t="s">
        <v>49</v>
      </c>
      <c r="H14" s="15">
        <v>1.0416666666666701E-2</v>
      </c>
      <c r="I14" s="16">
        <v>2</v>
      </c>
      <c r="J14" s="17">
        <v>3</v>
      </c>
      <c r="K14" s="59">
        <f>I14+J14</f>
        <v>5</v>
      </c>
      <c r="L14" s="52">
        <v>1.5347222222222222E-2</v>
      </c>
      <c r="M14" s="19">
        <f>K14*SODI!A2</f>
        <v>1.1574074074074073E-3</v>
      </c>
      <c r="N14" s="53">
        <f>L14-H14+M14</f>
        <v>6.0879629629629287E-3</v>
      </c>
      <c r="O14" s="4">
        <v>7</v>
      </c>
    </row>
    <row r="15" spans="2:15">
      <c r="B15" s="87">
        <v>79</v>
      </c>
      <c r="C15" s="69" t="s">
        <v>329</v>
      </c>
      <c r="D15" s="69" t="s">
        <v>330</v>
      </c>
      <c r="E15" s="96">
        <v>2005</v>
      </c>
      <c r="F15" s="69" t="s">
        <v>218</v>
      </c>
      <c r="G15" s="160" t="s">
        <v>217</v>
      </c>
      <c r="H15" s="83">
        <v>6.9444444444444441E-3</v>
      </c>
      <c r="I15" s="59">
        <v>0</v>
      </c>
      <c r="J15" s="59">
        <v>0</v>
      </c>
      <c r="K15" s="16">
        <v>0</v>
      </c>
      <c r="L15" s="161">
        <v>1.3032407407407407E-2</v>
      </c>
      <c r="M15" s="83">
        <f>K15*SODI!A2</f>
        <v>0</v>
      </c>
      <c r="N15" s="53">
        <f>L15-H15+M15</f>
        <v>6.0879629629629634E-3</v>
      </c>
      <c r="O15" s="87">
        <v>8</v>
      </c>
    </row>
    <row r="16" spans="2:15" s="82" customFormat="1">
      <c r="B16" s="6">
        <v>10</v>
      </c>
      <c r="C16" s="71" t="s">
        <v>246</v>
      </c>
      <c r="D16" s="71" t="s">
        <v>247</v>
      </c>
      <c r="E16" s="77">
        <v>2006</v>
      </c>
      <c r="F16" s="54" t="s">
        <v>248</v>
      </c>
      <c r="G16" s="54" t="s">
        <v>49</v>
      </c>
      <c r="H16" s="15">
        <v>6.9444444444444441E-3</v>
      </c>
      <c r="I16" s="16">
        <v>1</v>
      </c>
      <c r="J16" s="17">
        <v>2</v>
      </c>
      <c r="K16" s="59">
        <f>I16+J16</f>
        <v>3</v>
      </c>
      <c r="L16" s="154">
        <v>1.2638888888888889E-2</v>
      </c>
      <c r="M16" s="19">
        <f>K16*SODI!A2</f>
        <v>6.9444444444444436E-4</v>
      </c>
      <c r="N16" s="53">
        <f>L16-H16+M16</f>
        <v>6.3888888888888893E-3</v>
      </c>
      <c r="O16" s="4">
        <v>9</v>
      </c>
    </row>
    <row r="17" spans="2:15">
      <c r="B17" s="6">
        <v>7</v>
      </c>
      <c r="C17" s="72" t="s">
        <v>259</v>
      </c>
      <c r="D17" s="72" t="s">
        <v>260</v>
      </c>
      <c r="E17" s="97">
        <v>2006</v>
      </c>
      <c r="F17" s="72" t="s">
        <v>251</v>
      </c>
      <c r="G17" s="72" t="s">
        <v>252</v>
      </c>
      <c r="H17" s="15">
        <v>3.4722222222222199E-3</v>
      </c>
      <c r="I17" s="16">
        <v>0</v>
      </c>
      <c r="J17" s="17">
        <v>0</v>
      </c>
      <c r="K17" s="59">
        <f>I17+J17</f>
        <v>0</v>
      </c>
      <c r="L17" s="52">
        <v>9.9926631898404842E-3</v>
      </c>
      <c r="M17" s="19">
        <f>K17*SODI!A2</f>
        <v>0</v>
      </c>
      <c r="N17" s="53">
        <f>L17-H17+M17</f>
        <v>6.5204409676182639E-3</v>
      </c>
      <c r="O17" s="87">
        <v>10</v>
      </c>
    </row>
    <row r="18" spans="2:15">
      <c r="B18" s="6">
        <v>12</v>
      </c>
      <c r="C18" s="54" t="s">
        <v>287</v>
      </c>
      <c r="D18" s="54" t="s">
        <v>288</v>
      </c>
      <c r="E18" s="74">
        <v>2006</v>
      </c>
      <c r="F18" s="54" t="s">
        <v>266</v>
      </c>
      <c r="G18" s="54" t="s">
        <v>284</v>
      </c>
      <c r="H18" s="15">
        <v>6.9444444444444441E-3</v>
      </c>
      <c r="I18" s="16">
        <v>1</v>
      </c>
      <c r="J18" s="17">
        <v>1</v>
      </c>
      <c r="K18" s="59">
        <f>I18+J18</f>
        <v>2</v>
      </c>
      <c r="L18" s="52">
        <v>1.3020153542458932E-2</v>
      </c>
      <c r="M18" s="19">
        <f>K18*SODI!A2</f>
        <v>4.6296296296296293E-4</v>
      </c>
      <c r="N18" s="53">
        <f>L18-H18+M18</f>
        <v>6.5386720609774502E-3</v>
      </c>
      <c r="O18" s="4">
        <v>11</v>
      </c>
    </row>
    <row r="19" spans="2:15">
      <c r="B19" s="6">
        <v>13</v>
      </c>
      <c r="C19" s="78" t="s">
        <v>308</v>
      </c>
      <c r="D19" s="78" t="s">
        <v>309</v>
      </c>
      <c r="E19" s="79">
        <v>2005</v>
      </c>
      <c r="F19" s="78" t="s">
        <v>306</v>
      </c>
      <c r="G19" s="78" t="s">
        <v>307</v>
      </c>
      <c r="H19" s="15">
        <v>1.0416666666666666E-2</v>
      </c>
      <c r="I19" s="16">
        <v>2</v>
      </c>
      <c r="J19" s="17">
        <v>1</v>
      </c>
      <c r="K19" s="59">
        <f>I19+J19</f>
        <v>3</v>
      </c>
      <c r="L19" s="154">
        <v>1.7022948226622165E-2</v>
      </c>
      <c r="M19" s="19">
        <f>K19*SODI!A2</f>
        <v>6.9444444444444436E-4</v>
      </c>
      <c r="N19" s="53">
        <f>L19-H19+M19</f>
        <v>7.3007260043999435E-3</v>
      </c>
      <c r="O19" s="87">
        <v>12</v>
      </c>
    </row>
    <row r="20" spans="2:15">
      <c r="B20" s="6">
        <v>23</v>
      </c>
      <c r="C20" s="72" t="s">
        <v>204</v>
      </c>
      <c r="D20" s="72" t="s">
        <v>207</v>
      </c>
      <c r="E20" s="97">
        <v>2004</v>
      </c>
      <c r="F20" s="72" t="s">
        <v>251</v>
      </c>
      <c r="G20" s="72" t="s">
        <v>252</v>
      </c>
      <c r="H20" s="40">
        <v>1.7361111111111101E-2</v>
      </c>
      <c r="I20" s="16">
        <v>3</v>
      </c>
      <c r="J20" s="17">
        <v>0</v>
      </c>
      <c r="K20" s="59">
        <f>I20+J20</f>
        <v>3</v>
      </c>
      <c r="L20" s="52">
        <v>2.4618421792107967E-2</v>
      </c>
      <c r="M20" s="19">
        <f>K20*SODI!A2</f>
        <v>6.9444444444444436E-4</v>
      </c>
      <c r="N20" s="53">
        <f>L20-H20+M20</f>
        <v>7.9517551254413097E-3</v>
      </c>
      <c r="O20" s="4">
        <v>13</v>
      </c>
    </row>
    <row r="21" spans="2:15">
      <c r="B21" s="6">
        <v>14</v>
      </c>
      <c r="C21" s="76" t="s">
        <v>304</v>
      </c>
      <c r="D21" s="76" t="s">
        <v>305</v>
      </c>
      <c r="E21" s="77">
        <v>2004</v>
      </c>
      <c r="F21" s="76" t="s">
        <v>300</v>
      </c>
      <c r="G21" s="76" t="s">
        <v>301</v>
      </c>
      <c r="H21" s="15">
        <v>1.0416666666666666E-2</v>
      </c>
      <c r="I21" s="16">
        <v>5</v>
      </c>
      <c r="J21" s="17">
        <v>1</v>
      </c>
      <c r="K21" s="59">
        <f>I21+J21</f>
        <v>6</v>
      </c>
      <c r="L21" s="52">
        <v>1.6987733824322105E-2</v>
      </c>
      <c r="M21" s="19">
        <f>K21*SODI!A2</f>
        <v>1.3888888888888887E-3</v>
      </c>
      <c r="N21" s="53">
        <f>L21-H21+M21</f>
        <v>7.9599560465443281E-3</v>
      </c>
      <c r="O21" s="87">
        <v>14</v>
      </c>
    </row>
    <row r="22" spans="2:15">
      <c r="B22" s="6">
        <v>3</v>
      </c>
      <c r="C22" s="72" t="s">
        <v>203</v>
      </c>
      <c r="D22" s="72" t="s">
        <v>258</v>
      </c>
      <c r="E22" s="97">
        <v>2005</v>
      </c>
      <c r="F22" s="72" t="s">
        <v>251</v>
      </c>
      <c r="G22" s="72" t="s">
        <v>252</v>
      </c>
      <c r="H22" s="15">
        <v>0</v>
      </c>
      <c r="I22" s="16">
        <v>2</v>
      </c>
      <c r="J22" s="17">
        <v>4</v>
      </c>
      <c r="K22" s="59">
        <f>I22+J22</f>
        <v>6</v>
      </c>
      <c r="L22" s="52">
        <v>7.0462975505310652E-3</v>
      </c>
      <c r="M22" s="19">
        <f>K22*SODI!A2</f>
        <v>1.3888888888888887E-3</v>
      </c>
      <c r="N22" s="53">
        <f>L22-H22+M22</f>
        <v>8.4351864394199543E-3</v>
      </c>
      <c r="O22" s="4">
        <v>15</v>
      </c>
    </row>
    <row r="23" spans="2:15">
      <c r="B23" s="6">
        <v>11</v>
      </c>
      <c r="C23" s="72" t="s">
        <v>261</v>
      </c>
      <c r="D23" s="72" t="s">
        <v>262</v>
      </c>
      <c r="E23" s="97">
        <v>2006</v>
      </c>
      <c r="F23" s="72" t="s">
        <v>251</v>
      </c>
      <c r="G23" s="72" t="s">
        <v>252</v>
      </c>
      <c r="H23" s="40">
        <v>6.9444444444444441E-3</v>
      </c>
      <c r="I23" s="16">
        <v>3</v>
      </c>
      <c r="J23" s="17">
        <v>4</v>
      </c>
      <c r="K23" s="59">
        <f>I23+J23</f>
        <v>7</v>
      </c>
      <c r="L23" s="52">
        <v>1.3816569227046665E-2</v>
      </c>
      <c r="M23" s="19">
        <f>K23*SODI!A2</f>
        <v>1.6203703703703703E-3</v>
      </c>
      <c r="N23" s="53">
        <f>L23-H23+M23</f>
        <v>8.4924951529725921E-3</v>
      </c>
      <c r="O23" s="87">
        <v>16</v>
      </c>
    </row>
    <row r="24" spans="2:15">
      <c r="B24" s="6">
        <v>16</v>
      </c>
      <c r="C24" s="72" t="s">
        <v>261</v>
      </c>
      <c r="D24" s="72" t="s">
        <v>263</v>
      </c>
      <c r="E24" s="97">
        <v>2006</v>
      </c>
      <c r="F24" s="72" t="s">
        <v>251</v>
      </c>
      <c r="G24" s="72" t="s">
        <v>252</v>
      </c>
      <c r="H24" s="15">
        <v>1.0416666666666701E-2</v>
      </c>
      <c r="I24" s="16">
        <v>3</v>
      </c>
      <c r="J24" s="17">
        <v>4</v>
      </c>
      <c r="K24" s="59">
        <f>I24+J24</f>
        <v>7</v>
      </c>
      <c r="L24" s="52">
        <v>1.7907078076822309E-2</v>
      </c>
      <c r="M24" s="19">
        <f>K24*SODI!A2</f>
        <v>1.6203703703703703E-3</v>
      </c>
      <c r="N24" s="53">
        <f>L24-H24+M24</f>
        <v>9.110781780525979E-3</v>
      </c>
      <c r="O24" s="4">
        <v>17</v>
      </c>
    </row>
    <row r="25" spans="2:15">
      <c r="B25" s="6">
        <v>5</v>
      </c>
      <c r="C25" s="54" t="s">
        <v>327</v>
      </c>
      <c r="D25" s="54" t="s">
        <v>328</v>
      </c>
      <c r="E25" s="74">
        <v>2006</v>
      </c>
      <c r="F25" s="54" t="s">
        <v>306</v>
      </c>
      <c r="G25" s="54" t="s">
        <v>307</v>
      </c>
      <c r="H25" s="15">
        <v>3.472222222222222E-3</v>
      </c>
      <c r="I25" s="16">
        <v>0</v>
      </c>
      <c r="J25" s="17">
        <v>0</v>
      </c>
      <c r="K25" s="59">
        <f>I25+J25</f>
        <v>0</v>
      </c>
      <c r="L25" s="52"/>
      <c r="M25" s="19">
        <f>K25*SODI!A2</f>
        <v>0</v>
      </c>
      <c r="N25" s="53" t="s">
        <v>336</v>
      </c>
      <c r="O25" s="4"/>
    </row>
    <row r="26" spans="2:15">
      <c r="B26" s="6">
        <v>4</v>
      </c>
      <c r="C26" s="54" t="s">
        <v>282</v>
      </c>
      <c r="D26" s="54" t="s">
        <v>283</v>
      </c>
      <c r="E26" s="74">
        <v>2005</v>
      </c>
      <c r="F26" s="54" t="s">
        <v>266</v>
      </c>
      <c r="G26" s="54" t="s">
        <v>284</v>
      </c>
      <c r="H26" s="15">
        <v>0</v>
      </c>
      <c r="I26" s="16">
        <v>0</v>
      </c>
      <c r="J26" s="17">
        <v>0</v>
      </c>
      <c r="K26" s="59">
        <f>I26+J26</f>
        <v>0</v>
      </c>
      <c r="L26" s="52"/>
      <c r="M26" s="19">
        <f>K26*SODI!A2</f>
        <v>0</v>
      </c>
      <c r="N26" s="53" t="s">
        <v>337</v>
      </c>
      <c r="O26" s="4"/>
    </row>
    <row r="27" spans="2:15">
      <c r="B27" s="25"/>
      <c r="C27" s="25"/>
      <c r="D27" s="45"/>
      <c r="E27" s="98"/>
      <c r="F27" s="46"/>
      <c r="G27" s="46"/>
      <c r="H27" s="47"/>
      <c r="I27" s="48"/>
      <c r="J27" s="49"/>
      <c r="K27" s="60"/>
      <c r="L27" s="50"/>
      <c r="M27" s="50"/>
      <c r="N27" s="51"/>
      <c r="O27" s="25"/>
    </row>
    <row r="28" spans="2:15" ht="13.8" thickBot="1">
      <c r="B28" s="110" t="s">
        <v>193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</row>
    <row r="29" spans="2:15" ht="12.75" customHeight="1">
      <c r="B29" s="108" t="s">
        <v>5</v>
      </c>
      <c r="C29" s="108" t="s">
        <v>187</v>
      </c>
      <c r="D29" s="114" t="s">
        <v>188</v>
      </c>
      <c r="E29" s="119" t="s">
        <v>7</v>
      </c>
      <c r="F29" s="108" t="s">
        <v>8</v>
      </c>
      <c r="G29" s="108" t="s">
        <v>190</v>
      </c>
      <c r="H29" s="118" t="s">
        <v>6</v>
      </c>
      <c r="I29" s="115" t="s">
        <v>3</v>
      </c>
      <c r="J29" s="116"/>
      <c r="K29" s="117"/>
      <c r="L29" s="114" t="s">
        <v>9</v>
      </c>
      <c r="M29" s="108" t="s">
        <v>189</v>
      </c>
      <c r="N29" s="111" t="s">
        <v>13</v>
      </c>
      <c r="O29" s="121" t="s">
        <v>11</v>
      </c>
    </row>
    <row r="30" spans="2:15" ht="16.2" customHeight="1">
      <c r="B30" s="109"/>
      <c r="C30" s="109"/>
      <c r="D30" s="124"/>
      <c r="E30" s="120"/>
      <c r="F30" s="109"/>
      <c r="G30" s="109"/>
      <c r="H30" s="156"/>
      <c r="I30" s="66" t="s">
        <v>1</v>
      </c>
      <c r="J30" s="66" t="s">
        <v>1</v>
      </c>
      <c r="K30" s="64" t="s">
        <v>4</v>
      </c>
      <c r="L30" s="124"/>
      <c r="M30" s="109"/>
      <c r="N30" s="157"/>
      <c r="O30" s="158"/>
    </row>
    <row r="31" spans="2:15" s="55" customFormat="1" ht="14.25" customHeight="1">
      <c r="B31" s="6">
        <v>30</v>
      </c>
      <c r="C31" s="54" t="s">
        <v>272</v>
      </c>
      <c r="D31" s="54" t="s">
        <v>271</v>
      </c>
      <c r="E31" s="74">
        <v>2005</v>
      </c>
      <c r="F31" s="54" t="s">
        <v>266</v>
      </c>
      <c r="G31" s="54" t="s">
        <v>265</v>
      </c>
      <c r="H31" s="40">
        <v>2.4305555555555556E-2</v>
      </c>
      <c r="I31" s="16">
        <v>0</v>
      </c>
      <c r="J31" s="17">
        <v>0</v>
      </c>
      <c r="K31" s="59">
        <f>I31+J31</f>
        <v>0</v>
      </c>
      <c r="L31" s="52">
        <v>3.2303240740740737E-2</v>
      </c>
      <c r="M31" s="19">
        <f>K31*SODI!A2</f>
        <v>0</v>
      </c>
      <c r="N31" s="53">
        <f>L31-H31+M31</f>
        <v>7.9976851851851806E-3</v>
      </c>
      <c r="O31" s="4">
        <v>1</v>
      </c>
    </row>
    <row r="32" spans="2:15" s="155" customFormat="1" ht="14.25" customHeight="1">
      <c r="B32" s="6">
        <v>32</v>
      </c>
      <c r="C32" s="54" t="s">
        <v>313</v>
      </c>
      <c r="D32" s="54" t="s">
        <v>312</v>
      </c>
      <c r="E32" s="74">
        <v>2005</v>
      </c>
      <c r="F32" s="54" t="s">
        <v>306</v>
      </c>
      <c r="G32" s="54" t="s">
        <v>307</v>
      </c>
      <c r="H32" s="40">
        <v>2.4305555555555601E-2</v>
      </c>
      <c r="I32" s="16">
        <v>2</v>
      </c>
      <c r="J32" s="17">
        <v>3</v>
      </c>
      <c r="K32" s="59">
        <f>I32+J32</f>
        <v>5</v>
      </c>
      <c r="L32" s="52">
        <v>3.1371645511965175E-2</v>
      </c>
      <c r="M32" s="19">
        <f>K32*SODI!A2</f>
        <v>1.1574074074074073E-3</v>
      </c>
      <c r="N32" s="53">
        <f>L32-H32+M32</f>
        <v>8.2234973638169815E-3</v>
      </c>
      <c r="O32" s="87">
        <v>2</v>
      </c>
    </row>
    <row r="33" spans="2:15" s="155" customFormat="1" ht="14.25" customHeight="1">
      <c r="B33" s="6">
        <v>38</v>
      </c>
      <c r="C33" s="54" t="s">
        <v>274</v>
      </c>
      <c r="D33" s="54" t="s">
        <v>273</v>
      </c>
      <c r="E33" s="74">
        <v>2006</v>
      </c>
      <c r="F33" s="54" t="s">
        <v>266</v>
      </c>
      <c r="G33" s="54" t="s">
        <v>265</v>
      </c>
      <c r="H33" s="40">
        <v>3.125E-2</v>
      </c>
      <c r="I33" s="16">
        <v>1</v>
      </c>
      <c r="J33" s="17">
        <v>2</v>
      </c>
      <c r="K33" s="59">
        <f>I33+J33</f>
        <v>3</v>
      </c>
      <c r="L33" s="52">
        <v>3.8807870370370375E-2</v>
      </c>
      <c r="M33" s="19">
        <f>K33*SODI!A2</f>
        <v>6.9444444444444436E-4</v>
      </c>
      <c r="N33" s="53">
        <f>L33-H33+M33</f>
        <v>8.2523148148148182E-3</v>
      </c>
      <c r="O33" s="4">
        <v>3</v>
      </c>
    </row>
    <row r="34" spans="2:15" s="155" customFormat="1" ht="14.25" customHeight="1">
      <c r="B34" s="87">
        <v>75</v>
      </c>
      <c r="C34" s="32" t="s">
        <v>320</v>
      </c>
      <c r="D34" s="69" t="s">
        <v>321</v>
      </c>
      <c r="E34" s="96">
        <v>2004</v>
      </c>
      <c r="F34" s="32" t="s">
        <v>306</v>
      </c>
      <c r="G34" s="69" t="s">
        <v>217</v>
      </c>
      <c r="H34" s="89">
        <v>2.0833333333333332E-2</v>
      </c>
      <c r="I34" s="84">
        <v>0</v>
      </c>
      <c r="J34" s="84">
        <v>0</v>
      </c>
      <c r="K34" s="84">
        <f>I34+J34</f>
        <v>0</v>
      </c>
      <c r="L34" s="52">
        <v>2.9155092592592594E-2</v>
      </c>
      <c r="M34" s="83">
        <f>K34*SODI!A2</f>
        <v>0</v>
      </c>
      <c r="N34" s="53">
        <f>L34-H34+M34</f>
        <v>8.3217592592592614E-3</v>
      </c>
      <c r="O34" s="87">
        <v>4</v>
      </c>
    </row>
    <row r="35" spans="2:15" ht="14.25" customHeight="1">
      <c r="B35" s="16">
        <v>33</v>
      </c>
      <c r="C35" s="54" t="s">
        <v>332</v>
      </c>
      <c r="D35" s="54" t="s">
        <v>333</v>
      </c>
      <c r="E35" s="74">
        <v>2006</v>
      </c>
      <c r="F35" s="54" t="s">
        <v>266</v>
      </c>
      <c r="G35" s="54" t="s">
        <v>265</v>
      </c>
      <c r="H35" s="40">
        <v>2.7777777777777776E-2</v>
      </c>
      <c r="I35" s="16">
        <v>0</v>
      </c>
      <c r="J35" s="17">
        <v>1</v>
      </c>
      <c r="K35" s="59">
        <f>I35+J35</f>
        <v>1</v>
      </c>
      <c r="L35" s="52">
        <v>3.5902777777777777E-2</v>
      </c>
      <c r="M35" s="19">
        <f>K35*SODI!A2</f>
        <v>2.3148148148148146E-4</v>
      </c>
      <c r="N35" s="53">
        <f>L35-H35+M35</f>
        <v>8.3564814814814821E-3</v>
      </c>
      <c r="O35" s="4">
        <v>5</v>
      </c>
    </row>
    <row r="36" spans="2:15" ht="14.25" customHeight="1">
      <c r="B36" s="16">
        <v>37</v>
      </c>
      <c r="C36" s="54" t="s">
        <v>318</v>
      </c>
      <c r="D36" s="54" t="s">
        <v>317</v>
      </c>
      <c r="E36" s="74">
        <v>2004</v>
      </c>
      <c r="F36" s="54" t="s">
        <v>306</v>
      </c>
      <c r="G36" s="54" t="s">
        <v>307</v>
      </c>
      <c r="H36" s="80">
        <v>3.125E-2</v>
      </c>
      <c r="I36" s="16">
        <v>0</v>
      </c>
      <c r="J36" s="17">
        <v>3</v>
      </c>
      <c r="K36" s="59">
        <f>I36+J36</f>
        <v>3</v>
      </c>
      <c r="L36" s="52">
        <v>3.907265924481327E-2</v>
      </c>
      <c r="M36" s="19">
        <f>K36*SODI!A2</f>
        <v>6.9444444444444436E-4</v>
      </c>
      <c r="N36" s="88">
        <f>L36-H36+M36</f>
        <v>8.5171036892577132E-3</v>
      </c>
      <c r="O36" s="87">
        <v>6</v>
      </c>
    </row>
    <row r="37" spans="2:15">
      <c r="B37" s="162">
        <v>34</v>
      </c>
      <c r="C37" s="78" t="s">
        <v>270</v>
      </c>
      <c r="D37" s="78" t="s">
        <v>269</v>
      </c>
      <c r="E37" s="79">
        <v>2006</v>
      </c>
      <c r="F37" s="78" t="s">
        <v>266</v>
      </c>
      <c r="G37" s="78" t="s">
        <v>265</v>
      </c>
      <c r="H37" s="40">
        <v>2.7777777777777776E-2</v>
      </c>
      <c r="I37" s="16">
        <v>2</v>
      </c>
      <c r="J37" s="17">
        <v>1</v>
      </c>
      <c r="K37" s="59">
        <f>I37+J37</f>
        <v>3</v>
      </c>
      <c r="L37" s="52">
        <v>3.5717592592592592E-2</v>
      </c>
      <c r="M37" s="19">
        <f>K37*SODI!A2</f>
        <v>6.9444444444444436E-4</v>
      </c>
      <c r="N37" s="53">
        <f>L37-H37+M37</f>
        <v>8.6342592592592599E-3</v>
      </c>
      <c r="O37" s="4">
        <v>7</v>
      </c>
    </row>
    <row r="38" spans="2:15">
      <c r="B38" s="6">
        <v>36</v>
      </c>
      <c r="C38" s="54" t="s">
        <v>315</v>
      </c>
      <c r="D38" s="54" t="s">
        <v>314</v>
      </c>
      <c r="E38" s="74">
        <v>2002</v>
      </c>
      <c r="F38" s="54" t="s">
        <v>306</v>
      </c>
      <c r="G38" s="54" t="s">
        <v>307</v>
      </c>
      <c r="H38" s="73">
        <v>2.7777777777777801E-2</v>
      </c>
      <c r="I38" s="16">
        <v>5</v>
      </c>
      <c r="J38" s="17">
        <v>2</v>
      </c>
      <c r="K38" s="59">
        <f>I38+J38</f>
        <v>7</v>
      </c>
      <c r="L38" s="52">
        <v>3.4902646498291903E-2</v>
      </c>
      <c r="M38" s="19">
        <f>K38*SODI!A2</f>
        <v>1.6203703703703703E-3</v>
      </c>
      <c r="N38" s="53">
        <f>L38-H38+M38</f>
        <v>8.7452390908844737E-3</v>
      </c>
      <c r="O38" s="87">
        <v>8</v>
      </c>
    </row>
    <row r="39" spans="2:15">
      <c r="B39" s="75">
        <v>25</v>
      </c>
      <c r="C39" s="54" t="s">
        <v>268</v>
      </c>
      <c r="D39" s="54" t="s">
        <v>267</v>
      </c>
      <c r="E39" s="74">
        <v>2006</v>
      </c>
      <c r="F39" s="54" t="s">
        <v>266</v>
      </c>
      <c r="G39" s="54" t="s">
        <v>265</v>
      </c>
      <c r="H39" s="73">
        <v>2.0833333333333332E-2</v>
      </c>
      <c r="I39" s="16">
        <v>2</v>
      </c>
      <c r="J39" s="17">
        <v>0</v>
      </c>
      <c r="K39" s="59">
        <f>I39+J39</f>
        <v>2</v>
      </c>
      <c r="L39" s="154">
        <v>2.9345822915755489E-2</v>
      </c>
      <c r="M39" s="19">
        <f>K39*SODI!A2</f>
        <v>4.6296296296296293E-4</v>
      </c>
      <c r="N39" s="53">
        <f>L39-H39+M39</f>
        <v>8.9754525453851208E-3</v>
      </c>
      <c r="O39" s="4">
        <v>9</v>
      </c>
    </row>
    <row r="40" spans="2:15">
      <c r="B40" s="87">
        <v>76</v>
      </c>
      <c r="C40" s="32" t="s">
        <v>322</v>
      </c>
      <c r="D40" s="69" t="s">
        <v>323</v>
      </c>
      <c r="E40" s="96">
        <v>2006</v>
      </c>
      <c r="F40" s="32" t="s">
        <v>266</v>
      </c>
      <c r="G40" s="32" t="s">
        <v>265</v>
      </c>
      <c r="H40" s="163">
        <v>2.0833333333333301E-2</v>
      </c>
      <c r="I40" s="84">
        <v>3</v>
      </c>
      <c r="J40" s="84">
        <v>1</v>
      </c>
      <c r="K40" s="84">
        <f>I40+J40</f>
        <v>4</v>
      </c>
      <c r="L40" s="85">
        <v>2.8977213608994384E-2</v>
      </c>
      <c r="M40" s="83">
        <f>K40*SODI!A2</f>
        <v>9.2592592592592585E-4</v>
      </c>
      <c r="N40" s="86">
        <f>L40-H40+M40</f>
        <v>9.0698062015870089E-3</v>
      </c>
      <c r="O40" s="87">
        <v>10</v>
      </c>
    </row>
    <row r="41" spans="2:15">
      <c r="B41" s="75">
        <v>29</v>
      </c>
      <c r="C41" s="72" t="s">
        <v>255</v>
      </c>
      <c r="D41" s="72" t="s">
        <v>256</v>
      </c>
      <c r="E41" s="97">
        <v>2006</v>
      </c>
      <c r="F41" s="72" t="s">
        <v>251</v>
      </c>
      <c r="G41" s="72" t="s">
        <v>252</v>
      </c>
      <c r="H41" s="73">
        <v>2.4305555555555556E-2</v>
      </c>
      <c r="I41" s="16">
        <v>1</v>
      </c>
      <c r="J41" s="17">
        <v>5</v>
      </c>
      <c r="K41" s="59">
        <f>I41+J41</f>
        <v>6</v>
      </c>
      <c r="L41" s="52">
        <v>3.2106481481481479E-2</v>
      </c>
      <c r="M41" s="19">
        <f>K41*SODI!A2</f>
        <v>1.3888888888888887E-3</v>
      </c>
      <c r="N41" s="53">
        <f>L41-H41+M41</f>
        <v>9.1898148148148121E-3</v>
      </c>
      <c r="O41" s="4">
        <v>11</v>
      </c>
    </row>
    <row r="42" spans="2:15">
      <c r="B42" s="87">
        <v>81</v>
      </c>
      <c r="C42" s="32" t="s">
        <v>220</v>
      </c>
      <c r="D42" s="69" t="s">
        <v>334</v>
      </c>
      <c r="E42" s="96">
        <v>2006</v>
      </c>
      <c r="F42" s="32" t="s">
        <v>266</v>
      </c>
      <c r="G42" s="32" t="s">
        <v>265</v>
      </c>
      <c r="H42" s="164">
        <v>2.0833333333333301E-2</v>
      </c>
      <c r="I42" s="84">
        <v>5</v>
      </c>
      <c r="J42" s="84">
        <v>2</v>
      </c>
      <c r="K42" s="84">
        <f>I42+J42</f>
        <v>7</v>
      </c>
      <c r="L42" s="161">
        <v>2.9082047502336988E-2</v>
      </c>
      <c r="M42" s="83">
        <f>K42*SODI!A2</f>
        <v>1.6203703703703703E-3</v>
      </c>
      <c r="N42" s="86">
        <f>L42-H42+M42</f>
        <v>9.8690845393740578E-3</v>
      </c>
      <c r="O42" s="87">
        <v>12</v>
      </c>
    </row>
    <row r="43" spans="2:15">
      <c r="B43" s="75">
        <v>35</v>
      </c>
      <c r="C43" s="54" t="s">
        <v>316</v>
      </c>
      <c r="D43" s="54" t="s">
        <v>319</v>
      </c>
      <c r="E43" s="74">
        <v>2004</v>
      </c>
      <c r="F43" s="54" t="s">
        <v>306</v>
      </c>
      <c r="G43" s="54" t="s">
        <v>307</v>
      </c>
      <c r="H43" s="40">
        <v>2.7777777777777801E-2</v>
      </c>
      <c r="I43" s="16">
        <v>5</v>
      </c>
      <c r="J43" s="17">
        <v>5</v>
      </c>
      <c r="K43" s="59">
        <f>I43+J43</f>
        <v>10</v>
      </c>
      <c r="L43" s="52">
        <v>3.5478095956598829E-2</v>
      </c>
      <c r="M43" s="19">
        <f>K43*SODI!A2</f>
        <v>2.3148148148148147E-3</v>
      </c>
      <c r="N43" s="53">
        <f>L43-H43+M43</f>
        <v>1.0015132993635843E-2</v>
      </c>
      <c r="O43" s="4">
        <v>13</v>
      </c>
    </row>
    <row r="44" spans="2:15">
      <c r="B44" s="16">
        <v>75</v>
      </c>
      <c r="C44" s="160" t="s">
        <v>320</v>
      </c>
      <c r="D44" s="160" t="s">
        <v>321</v>
      </c>
      <c r="E44" s="95">
        <v>2004</v>
      </c>
      <c r="F44" s="160" t="s">
        <v>306</v>
      </c>
      <c r="G44" s="32" t="s">
        <v>307</v>
      </c>
      <c r="H44" s="83">
        <v>2.0833333333333332E-2</v>
      </c>
      <c r="I44" s="84">
        <v>4</v>
      </c>
      <c r="J44" s="84">
        <v>5</v>
      </c>
      <c r="K44" s="84">
        <f>I44+J44</f>
        <v>9</v>
      </c>
      <c r="L44" s="85">
        <v>2.9144468905081544E-2</v>
      </c>
      <c r="M44" s="83">
        <f>K44*SODI!A2</f>
        <v>2.0833333333333333E-3</v>
      </c>
      <c r="N44" s="86">
        <f>L44-H44+M44</f>
        <v>1.0394468905081545E-2</v>
      </c>
      <c r="O44" s="87">
        <v>14</v>
      </c>
    </row>
    <row r="45" spans="2:15">
      <c r="B45" s="16">
        <v>31</v>
      </c>
      <c r="C45" s="72" t="s">
        <v>209</v>
      </c>
      <c r="D45" s="72" t="s">
        <v>257</v>
      </c>
      <c r="E45" s="97">
        <v>2006</v>
      </c>
      <c r="F45" s="72" t="s">
        <v>251</v>
      </c>
      <c r="G45" s="72" t="s">
        <v>252</v>
      </c>
      <c r="H45" s="40">
        <v>2.4305555555555601E-2</v>
      </c>
      <c r="I45" s="16">
        <v>4</v>
      </c>
      <c r="J45" s="17">
        <v>5</v>
      </c>
      <c r="K45" s="59">
        <f>I45+J45</f>
        <v>9</v>
      </c>
      <c r="L45" s="52">
        <v>3.2638888888888891E-2</v>
      </c>
      <c r="M45" s="19">
        <f>K45*SODI!A2</f>
        <v>2.0833333333333333E-3</v>
      </c>
      <c r="N45" s="53">
        <f>L45-H45+M45</f>
        <v>1.0416666666666623E-2</v>
      </c>
      <c r="O45" s="4">
        <v>15</v>
      </c>
    </row>
    <row r="46" spans="2:15">
      <c r="B46" s="127" t="s">
        <v>195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</row>
    <row r="47" spans="2:15" ht="12.75" customHeight="1">
      <c r="B47" s="106" t="s">
        <v>5</v>
      </c>
      <c r="C47" s="106" t="s">
        <v>187</v>
      </c>
      <c r="D47" s="106" t="s">
        <v>188</v>
      </c>
      <c r="E47" s="106" t="s">
        <v>7</v>
      </c>
      <c r="F47" s="106" t="s">
        <v>8</v>
      </c>
      <c r="G47" s="106" t="s">
        <v>190</v>
      </c>
      <c r="H47" s="105" t="s">
        <v>6</v>
      </c>
      <c r="I47" s="106" t="s">
        <v>3</v>
      </c>
      <c r="J47" s="106"/>
      <c r="K47" s="106"/>
      <c r="L47" s="106" t="s">
        <v>9</v>
      </c>
      <c r="M47" s="106" t="s">
        <v>189</v>
      </c>
      <c r="N47" s="129" t="s">
        <v>13</v>
      </c>
      <c r="O47" s="128" t="s">
        <v>11</v>
      </c>
    </row>
    <row r="48" spans="2:15" ht="14.25" customHeight="1">
      <c r="B48" s="106"/>
      <c r="C48" s="106"/>
      <c r="D48" s="106"/>
      <c r="E48" s="106"/>
      <c r="F48" s="106"/>
      <c r="G48" s="106"/>
      <c r="H48" s="105"/>
      <c r="I48" s="59" t="s">
        <v>1</v>
      </c>
      <c r="J48" s="59" t="s">
        <v>1</v>
      </c>
      <c r="K48" s="16" t="s">
        <v>4</v>
      </c>
      <c r="L48" s="106"/>
      <c r="M48" s="106"/>
      <c r="N48" s="129"/>
      <c r="O48" s="128"/>
    </row>
    <row r="49" spans="2:18">
      <c r="B49" s="4">
        <v>41</v>
      </c>
      <c r="C49" s="71" t="s">
        <v>199</v>
      </c>
      <c r="D49" s="71" t="s">
        <v>244</v>
      </c>
      <c r="E49" s="74">
        <v>2002</v>
      </c>
      <c r="F49" s="54" t="s">
        <v>248</v>
      </c>
      <c r="G49" s="54" t="s">
        <v>49</v>
      </c>
      <c r="H49" s="19">
        <v>4.1666666666666699E-2</v>
      </c>
      <c r="I49" s="16">
        <v>0</v>
      </c>
      <c r="J49" s="17">
        <v>0</v>
      </c>
      <c r="K49" s="59">
        <f>I49+J49</f>
        <v>0</v>
      </c>
      <c r="L49" s="52">
        <v>5.0761002772322074E-2</v>
      </c>
      <c r="M49" s="19">
        <f>K49*SODI!A2</f>
        <v>0</v>
      </c>
      <c r="N49" s="53">
        <f>L49-H49+M49</f>
        <v>9.0943361056553748E-3</v>
      </c>
      <c r="O49" s="4">
        <v>1</v>
      </c>
    </row>
    <row r="50" spans="2:18">
      <c r="B50" s="4">
        <v>45</v>
      </c>
      <c r="C50" s="76" t="s">
        <v>302</v>
      </c>
      <c r="D50" s="76" t="s">
        <v>303</v>
      </c>
      <c r="E50" s="77">
        <v>2003</v>
      </c>
      <c r="F50" s="76" t="s">
        <v>300</v>
      </c>
      <c r="G50" s="76" t="s">
        <v>301</v>
      </c>
      <c r="H50" s="80">
        <v>4.5138888888888888E-2</v>
      </c>
      <c r="I50" s="16">
        <v>1</v>
      </c>
      <c r="J50" s="17">
        <v>3</v>
      </c>
      <c r="K50" s="59">
        <f>I50+J50</f>
        <v>4</v>
      </c>
      <c r="L50" s="52">
        <v>5.4915723351016028E-2</v>
      </c>
      <c r="M50" s="19">
        <f>K50*SODI!A2</f>
        <v>9.2592592592592585E-4</v>
      </c>
      <c r="N50" s="53">
        <f>L50-H50+M50</f>
        <v>1.0702760388053066E-2</v>
      </c>
      <c r="O50" s="4">
        <v>2</v>
      </c>
    </row>
    <row r="51" spans="2:18">
      <c r="B51" s="4">
        <v>46</v>
      </c>
      <c r="C51" s="54" t="s">
        <v>311</v>
      </c>
      <c r="D51" s="54" t="s">
        <v>310</v>
      </c>
      <c r="E51" s="74">
        <v>2002</v>
      </c>
      <c r="F51" s="54" t="s">
        <v>306</v>
      </c>
      <c r="G51" s="54" t="s">
        <v>307</v>
      </c>
      <c r="H51" s="80">
        <v>4.5138888888888888E-2</v>
      </c>
      <c r="I51" s="16">
        <v>2</v>
      </c>
      <c r="J51" s="17">
        <v>0</v>
      </c>
      <c r="K51" s="59">
        <f>I51+J51</f>
        <v>2</v>
      </c>
      <c r="L51" s="154">
        <v>5.5785191852295163E-2</v>
      </c>
      <c r="M51" s="19">
        <f>K51*SODI!A2</f>
        <v>4.6296296296296293E-4</v>
      </c>
      <c r="N51" s="53">
        <f>L51-H51+M51</f>
        <v>1.1109265926369238E-2</v>
      </c>
      <c r="O51" s="4">
        <v>3</v>
      </c>
    </row>
    <row r="52" spans="2:18">
      <c r="B52" s="4">
        <v>47</v>
      </c>
      <c r="C52" s="72" t="s">
        <v>203</v>
      </c>
      <c r="D52" s="72" t="s">
        <v>202</v>
      </c>
      <c r="E52" s="97">
        <v>2003</v>
      </c>
      <c r="F52" s="72" t="s">
        <v>251</v>
      </c>
      <c r="G52" s="72" t="s">
        <v>252</v>
      </c>
      <c r="H52" s="80">
        <v>4.5138888888888888E-2</v>
      </c>
      <c r="I52" s="16">
        <v>4</v>
      </c>
      <c r="J52" s="17">
        <v>2</v>
      </c>
      <c r="K52" s="59">
        <f>I52+J52</f>
        <v>6</v>
      </c>
      <c r="L52" s="52">
        <v>5.5878029514495255E-2</v>
      </c>
      <c r="M52" s="19">
        <f>K52*SODI!A2</f>
        <v>1.3888888888888887E-3</v>
      </c>
      <c r="N52" s="53">
        <f>L52-H52+M52</f>
        <v>1.2128029514495256E-2</v>
      </c>
      <c r="O52" s="4">
        <v>4</v>
      </c>
    </row>
    <row r="53" spans="2:18">
      <c r="B53" s="4">
        <v>43</v>
      </c>
      <c r="C53" s="70" t="s">
        <v>222</v>
      </c>
      <c r="D53" s="54" t="s">
        <v>221</v>
      </c>
      <c r="E53" s="100">
        <v>37771</v>
      </c>
      <c r="F53" s="54" t="s">
        <v>218</v>
      </c>
      <c r="G53" s="54" t="s">
        <v>217</v>
      </c>
      <c r="H53" s="80">
        <v>4.5138888888888888E-2</v>
      </c>
      <c r="I53" s="16">
        <v>2</v>
      </c>
      <c r="J53" s="17">
        <v>5</v>
      </c>
      <c r="K53" s="59">
        <f>I53+J53</f>
        <v>7</v>
      </c>
      <c r="L53" s="52">
        <v>6.0283982708796084E-2</v>
      </c>
      <c r="M53" s="19">
        <f>K53*SODI!A2</f>
        <v>1.6203703703703703E-3</v>
      </c>
      <c r="N53" s="53">
        <f>L53-H53+M53</f>
        <v>1.6765464190277565E-2</v>
      </c>
      <c r="O53" s="4">
        <v>5</v>
      </c>
    </row>
    <row r="54" spans="2:18">
      <c r="B54" s="25"/>
      <c r="H54" s="25"/>
      <c r="I54" s="25"/>
      <c r="J54" s="25"/>
      <c r="K54" s="60"/>
      <c r="L54" s="63"/>
      <c r="M54" s="50"/>
      <c r="N54" s="51"/>
      <c r="O54" s="25"/>
    </row>
    <row r="55" spans="2:18" ht="13.8" thickBot="1">
      <c r="B55" s="110" t="s">
        <v>194</v>
      </c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</row>
    <row r="56" spans="2:18">
      <c r="B56" s="108" t="s">
        <v>5</v>
      </c>
      <c r="C56" s="108" t="s">
        <v>187</v>
      </c>
      <c r="D56" s="114" t="s">
        <v>188</v>
      </c>
      <c r="E56" s="119" t="s">
        <v>7</v>
      </c>
      <c r="F56" s="108" t="s">
        <v>8</v>
      </c>
      <c r="G56" s="108" t="s">
        <v>190</v>
      </c>
      <c r="H56" s="118" t="s">
        <v>6</v>
      </c>
      <c r="I56" s="115" t="s">
        <v>3</v>
      </c>
      <c r="J56" s="116"/>
      <c r="K56" s="117"/>
      <c r="L56" s="114" t="s">
        <v>9</v>
      </c>
      <c r="M56" s="108" t="s">
        <v>189</v>
      </c>
      <c r="N56" s="111" t="s">
        <v>13</v>
      </c>
      <c r="O56" s="121" t="s">
        <v>11</v>
      </c>
    </row>
    <row r="57" spans="2:18">
      <c r="B57" s="113"/>
      <c r="C57" s="109"/>
      <c r="D57" s="124"/>
      <c r="E57" s="120"/>
      <c r="F57" s="109"/>
      <c r="G57" s="109"/>
      <c r="H57" s="105"/>
      <c r="I57" s="59" t="s">
        <v>1</v>
      </c>
      <c r="J57" s="59" t="s">
        <v>1</v>
      </c>
      <c r="K57" s="16" t="s">
        <v>4</v>
      </c>
      <c r="L57" s="106"/>
      <c r="M57" s="113"/>
      <c r="N57" s="112"/>
      <c r="O57" s="122"/>
    </row>
    <row r="58" spans="2:18">
      <c r="B58" s="62">
        <v>49</v>
      </c>
      <c r="C58" s="71" t="s">
        <v>241</v>
      </c>
      <c r="D58" s="71" t="s">
        <v>242</v>
      </c>
      <c r="E58" s="74">
        <v>2003</v>
      </c>
      <c r="F58" s="54" t="s">
        <v>248</v>
      </c>
      <c r="G58" s="54" t="s">
        <v>49</v>
      </c>
      <c r="H58" s="40">
        <v>4.8611111111111112E-2</v>
      </c>
      <c r="I58" s="16">
        <v>0</v>
      </c>
      <c r="J58" s="17">
        <v>1</v>
      </c>
      <c r="K58" s="59">
        <f>I58+J58</f>
        <v>1</v>
      </c>
      <c r="L58" s="154">
        <v>5.8379629629629635E-2</v>
      </c>
      <c r="M58" s="43">
        <f>K58*SODI!A2</f>
        <v>2.3148148148148146E-4</v>
      </c>
      <c r="N58" s="21">
        <f>L58-H58+M58</f>
        <v>1.0000000000000005E-2</v>
      </c>
      <c r="O58" s="4">
        <v>1</v>
      </c>
    </row>
    <row r="59" spans="2:18">
      <c r="B59" s="166">
        <v>80</v>
      </c>
      <c r="C59" s="90" t="s">
        <v>225</v>
      </c>
      <c r="D59" s="90" t="s">
        <v>331</v>
      </c>
      <c r="E59" s="91">
        <v>2003</v>
      </c>
      <c r="F59" s="90" t="s">
        <v>218</v>
      </c>
      <c r="G59" s="90" t="s">
        <v>217</v>
      </c>
      <c r="H59" s="89">
        <v>5.2083333333333301E-2</v>
      </c>
      <c r="I59" s="84">
        <v>0</v>
      </c>
      <c r="J59" s="84">
        <v>0</v>
      </c>
      <c r="K59" s="84">
        <f>I59+J59</f>
        <v>0</v>
      </c>
      <c r="L59" s="85">
        <v>6.3521461508295352E-2</v>
      </c>
      <c r="M59" s="169">
        <f>K59*SODI!A2</f>
        <v>0</v>
      </c>
      <c r="N59" s="170">
        <f>L59-H59+M59</f>
        <v>1.1438128174962051E-2</v>
      </c>
      <c r="O59" s="4">
        <v>2</v>
      </c>
    </row>
    <row r="60" spans="2:18">
      <c r="B60" s="62">
        <v>53</v>
      </c>
      <c r="C60" s="54" t="s">
        <v>276</v>
      </c>
      <c r="D60" s="54" t="s">
        <v>275</v>
      </c>
      <c r="E60" s="74">
        <v>2002</v>
      </c>
      <c r="F60" s="54" t="s">
        <v>266</v>
      </c>
      <c r="G60" s="54" t="s">
        <v>265</v>
      </c>
      <c r="H60" s="40">
        <v>5.2083333333333336E-2</v>
      </c>
      <c r="I60" s="16">
        <v>0</v>
      </c>
      <c r="J60" s="17">
        <v>0</v>
      </c>
      <c r="K60" s="59">
        <f>I60+J60</f>
        <v>0</v>
      </c>
      <c r="L60" s="154">
        <v>6.5091858576822689E-2</v>
      </c>
      <c r="M60" s="43">
        <f>K60*SODI!A2</f>
        <v>0</v>
      </c>
      <c r="N60" s="21">
        <f>L60-H60+M60</f>
        <v>1.3008525243489354E-2</v>
      </c>
      <c r="O60" s="4">
        <v>3</v>
      </c>
      <c r="R60" s="81"/>
    </row>
    <row r="61" spans="2:18">
      <c r="B61" s="62">
        <v>52</v>
      </c>
      <c r="C61" s="54" t="s">
        <v>278</v>
      </c>
      <c r="D61" s="54" t="s">
        <v>277</v>
      </c>
      <c r="E61" s="74">
        <v>2002</v>
      </c>
      <c r="F61" s="54" t="s">
        <v>266</v>
      </c>
      <c r="G61" s="54" t="s">
        <v>265</v>
      </c>
      <c r="H61" s="40">
        <v>5.2083333333333336E-2</v>
      </c>
      <c r="I61" s="16">
        <v>4</v>
      </c>
      <c r="J61" s="17">
        <v>1</v>
      </c>
      <c r="K61" s="59">
        <f>I61+J61</f>
        <v>5</v>
      </c>
      <c r="L61" s="52">
        <v>6.439119497213204E-2</v>
      </c>
      <c r="M61" s="43">
        <f>K61*SODI!A2</f>
        <v>1.1574074074074073E-3</v>
      </c>
      <c r="N61" s="21">
        <f>L61-H61+M61</f>
        <v>1.3465269046206112E-2</v>
      </c>
      <c r="O61" s="4">
        <v>4</v>
      </c>
    </row>
    <row r="62" spans="2:18">
      <c r="B62" s="62">
        <v>50</v>
      </c>
      <c r="C62" s="72" t="s">
        <v>206</v>
      </c>
      <c r="D62" s="72" t="s">
        <v>205</v>
      </c>
      <c r="E62" s="97">
        <v>2002</v>
      </c>
      <c r="F62" s="72" t="s">
        <v>251</v>
      </c>
      <c r="G62" s="72" t="s">
        <v>252</v>
      </c>
      <c r="H62" s="40">
        <v>4.8611111111111098E-2</v>
      </c>
      <c r="I62" s="16">
        <v>4</v>
      </c>
      <c r="J62" s="17">
        <v>4</v>
      </c>
      <c r="K62" s="59">
        <f>I62+J62</f>
        <v>8</v>
      </c>
      <c r="L62" s="154">
        <v>6.1456221512264153E-2</v>
      </c>
      <c r="M62" s="43">
        <f>K62*SODI!A2</f>
        <v>1.8518518518518517E-3</v>
      </c>
      <c r="N62" s="21">
        <f>L62-H62+M62</f>
        <v>1.4696962253004906E-2</v>
      </c>
      <c r="O62" s="4">
        <v>5</v>
      </c>
    </row>
    <row r="63" spans="2:18">
      <c r="B63" s="62">
        <v>54</v>
      </c>
      <c r="C63" s="71" t="s">
        <v>223</v>
      </c>
      <c r="D63" s="71" t="s">
        <v>299</v>
      </c>
      <c r="E63" s="71">
        <v>2002</v>
      </c>
      <c r="F63" s="71" t="s">
        <v>300</v>
      </c>
      <c r="G63" s="76" t="s">
        <v>301</v>
      </c>
      <c r="H63" s="73">
        <v>5.2083333333333301E-2</v>
      </c>
      <c r="I63" s="16">
        <v>2</v>
      </c>
      <c r="J63" s="17">
        <v>5</v>
      </c>
      <c r="K63" s="59">
        <f>I63+J63</f>
        <v>7</v>
      </c>
      <c r="L63" s="52">
        <v>6.5348547048120459E-2</v>
      </c>
      <c r="M63" s="43">
        <f>K63*SODI!A2</f>
        <v>1.6203703703703703E-3</v>
      </c>
      <c r="N63" s="21">
        <f>L63-H63+M63</f>
        <v>1.4885584085157529E-2</v>
      </c>
      <c r="O63" s="4">
        <v>6</v>
      </c>
    </row>
    <row r="64" spans="2:18">
      <c r="B64" s="62">
        <v>48</v>
      </c>
      <c r="C64" s="70" t="s">
        <v>225</v>
      </c>
      <c r="D64" s="54" t="s">
        <v>224</v>
      </c>
      <c r="E64" s="100">
        <v>37573</v>
      </c>
      <c r="F64" s="54" t="s">
        <v>218</v>
      </c>
      <c r="G64" s="54" t="s">
        <v>217</v>
      </c>
      <c r="H64" s="40">
        <v>4.8611111111111112E-2</v>
      </c>
      <c r="I64" s="16">
        <v>5</v>
      </c>
      <c r="J64" s="17">
        <v>2</v>
      </c>
      <c r="K64" s="59">
        <f>I64+J64</f>
        <v>7</v>
      </c>
      <c r="L64" s="52">
        <v>6.2195121464639951E-2</v>
      </c>
      <c r="M64" s="43">
        <f>K64*SODI!A2</f>
        <v>1.6203703703703703E-3</v>
      </c>
      <c r="N64" s="21">
        <f>L64-H64+M64</f>
        <v>1.520438072389921E-2</v>
      </c>
      <c r="O64" s="4">
        <v>7</v>
      </c>
    </row>
    <row r="65" spans="1:17" s="82" customFormat="1">
      <c r="B65" s="162">
        <v>51</v>
      </c>
      <c r="C65" s="167" t="s">
        <v>225</v>
      </c>
      <c r="D65" s="167" t="s">
        <v>279</v>
      </c>
      <c r="E65" s="168">
        <v>2003</v>
      </c>
      <c r="F65" s="167" t="s">
        <v>266</v>
      </c>
      <c r="G65" s="54" t="s">
        <v>265</v>
      </c>
      <c r="H65" s="40">
        <v>4.8611111111111098E-2</v>
      </c>
      <c r="I65" s="16">
        <v>1</v>
      </c>
      <c r="J65" s="17">
        <v>5</v>
      </c>
      <c r="K65" s="59">
        <f>I65+J65</f>
        <v>6</v>
      </c>
      <c r="L65" s="52">
        <v>6.7400849324083703E-2</v>
      </c>
      <c r="M65" s="19">
        <f>K65*SODI!A2</f>
        <v>1.3888888888888887E-3</v>
      </c>
      <c r="N65" s="53">
        <f>L65-H65+M65</f>
        <v>2.0178627101861493E-2</v>
      </c>
      <c r="O65" s="4">
        <v>8</v>
      </c>
      <c r="Q65" s="93"/>
    </row>
    <row r="66" spans="1:17">
      <c r="B66" s="25"/>
      <c r="C66" s="25"/>
      <c r="F66" s="27"/>
      <c r="G66" s="27"/>
      <c r="H66" s="25"/>
      <c r="N66" s="26"/>
    </row>
    <row r="67" spans="1:17">
      <c r="B67" s="107" t="s">
        <v>196</v>
      </c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  <row r="68" spans="1:17" ht="12.75" customHeight="1">
      <c r="B68" s="106" t="s">
        <v>5</v>
      </c>
      <c r="C68" s="106" t="s">
        <v>187</v>
      </c>
      <c r="D68" s="106" t="s">
        <v>188</v>
      </c>
      <c r="E68" s="126" t="s">
        <v>7</v>
      </c>
      <c r="F68" s="106" t="s">
        <v>8</v>
      </c>
      <c r="G68" s="106" t="s">
        <v>190</v>
      </c>
      <c r="H68" s="105" t="s">
        <v>6</v>
      </c>
      <c r="I68" s="106" t="s">
        <v>3</v>
      </c>
      <c r="J68" s="106"/>
      <c r="K68" s="106"/>
      <c r="L68" s="106" t="s">
        <v>9</v>
      </c>
      <c r="M68" s="106" t="s">
        <v>189</v>
      </c>
      <c r="N68" s="129" t="s">
        <v>13</v>
      </c>
      <c r="O68" s="128" t="s">
        <v>11</v>
      </c>
    </row>
    <row r="69" spans="1:17" ht="14.25" customHeight="1">
      <c r="B69" s="106"/>
      <c r="C69" s="106"/>
      <c r="D69" s="106"/>
      <c r="E69" s="126"/>
      <c r="F69" s="106"/>
      <c r="G69" s="106"/>
      <c r="H69" s="105"/>
      <c r="I69" s="59" t="s">
        <v>1</v>
      </c>
      <c r="J69" s="59" t="s">
        <v>1</v>
      </c>
      <c r="K69" s="16" t="s">
        <v>4</v>
      </c>
      <c r="L69" s="106"/>
      <c r="M69" s="106"/>
      <c r="N69" s="129"/>
      <c r="O69" s="128"/>
    </row>
    <row r="70" spans="1:17" ht="14.25" customHeight="1">
      <c r="B70" s="6">
        <v>61</v>
      </c>
      <c r="C70" s="54" t="s">
        <v>291</v>
      </c>
      <c r="D70" s="54" t="s">
        <v>290</v>
      </c>
      <c r="E70" s="74">
        <v>2000</v>
      </c>
      <c r="F70" s="54" t="s">
        <v>266</v>
      </c>
      <c r="G70" s="54" t="s">
        <v>289</v>
      </c>
      <c r="H70" s="19">
        <v>5.9027777777777783E-2</v>
      </c>
      <c r="I70" s="16">
        <v>0</v>
      </c>
      <c r="J70" s="17">
        <v>0</v>
      </c>
      <c r="K70" s="59">
        <f>I70+J70</f>
        <v>0</v>
      </c>
      <c r="L70" s="52">
        <v>6.6751040027202641E-2</v>
      </c>
      <c r="M70" s="19">
        <f>K70*SODI!A2</f>
        <v>0</v>
      </c>
      <c r="N70" s="53">
        <f>L70-H70+M70</f>
        <v>7.7232622494248573E-3</v>
      </c>
      <c r="O70" s="4">
        <v>1</v>
      </c>
    </row>
    <row r="71" spans="1:17">
      <c r="B71" s="6">
        <v>62</v>
      </c>
      <c r="C71" s="72" t="s">
        <v>249</v>
      </c>
      <c r="D71" s="72" t="s">
        <v>250</v>
      </c>
      <c r="E71" s="97">
        <v>2001</v>
      </c>
      <c r="F71" s="72" t="s">
        <v>251</v>
      </c>
      <c r="G71" s="72" t="s">
        <v>252</v>
      </c>
      <c r="H71" s="19">
        <v>5.9027777777777797E-2</v>
      </c>
      <c r="I71" s="16">
        <v>1</v>
      </c>
      <c r="J71" s="17">
        <v>1</v>
      </c>
      <c r="K71" s="59">
        <f>I71+J71</f>
        <v>2</v>
      </c>
      <c r="L71" s="52">
        <v>6.8287037037037035E-2</v>
      </c>
      <c r="M71" s="19">
        <f>K71*SODI!A2</f>
        <v>4.6296296296296293E-4</v>
      </c>
      <c r="N71" s="53">
        <f>L71-H71+M71</f>
        <v>9.7222222222222016E-3</v>
      </c>
      <c r="O71" s="4">
        <v>2</v>
      </c>
    </row>
    <row r="72" spans="1:17">
      <c r="B72" s="6">
        <v>57</v>
      </c>
      <c r="C72" s="71" t="s">
        <v>226</v>
      </c>
      <c r="D72" s="71" t="s">
        <v>210</v>
      </c>
      <c r="E72" s="74">
        <v>2001</v>
      </c>
      <c r="F72" s="54" t="s">
        <v>248</v>
      </c>
      <c r="G72" s="54" t="s">
        <v>49</v>
      </c>
      <c r="H72" s="15">
        <v>5.5555555555555552E-2</v>
      </c>
      <c r="I72" s="64">
        <v>0</v>
      </c>
      <c r="J72" s="65">
        <v>0</v>
      </c>
      <c r="K72" s="66">
        <f>I72+J72</f>
        <v>0</v>
      </c>
      <c r="L72" s="52">
        <v>6.6039862631313576E-2</v>
      </c>
      <c r="M72" s="67">
        <f>K72*SODI!A2</f>
        <v>0</v>
      </c>
      <c r="N72" s="53">
        <f>L72-H72+M72</f>
        <v>1.0484307075758023E-2</v>
      </c>
      <c r="O72" s="4">
        <v>3</v>
      </c>
    </row>
    <row r="73" spans="1:17">
      <c r="B73" s="6">
        <v>59</v>
      </c>
      <c r="C73" s="71" t="s">
        <v>233</v>
      </c>
      <c r="D73" s="71" t="s">
        <v>234</v>
      </c>
      <c r="E73" s="74">
        <v>2001</v>
      </c>
      <c r="F73" s="54" t="s">
        <v>248</v>
      </c>
      <c r="G73" s="54" t="s">
        <v>49</v>
      </c>
      <c r="H73" s="15">
        <v>5.5555555555555601E-2</v>
      </c>
      <c r="I73" s="16">
        <v>0</v>
      </c>
      <c r="J73" s="17">
        <v>0</v>
      </c>
      <c r="K73" s="59">
        <f>I73+J73</f>
        <v>0</v>
      </c>
      <c r="L73" s="52">
        <v>6.616335775935879E-2</v>
      </c>
      <c r="M73" s="19">
        <f>K73*SODI!A2</f>
        <v>0</v>
      </c>
      <c r="N73" s="53">
        <f>L73-H73+M73</f>
        <v>1.0607802203803189E-2</v>
      </c>
      <c r="O73" s="4">
        <v>4</v>
      </c>
    </row>
    <row r="74" spans="1:17">
      <c r="B74" s="6">
        <v>63</v>
      </c>
      <c r="C74" s="71" t="s">
        <v>229</v>
      </c>
      <c r="D74" s="71" t="s">
        <v>230</v>
      </c>
      <c r="E74" s="74">
        <v>2001</v>
      </c>
      <c r="F74" s="54" t="s">
        <v>248</v>
      </c>
      <c r="G74" s="54" t="s">
        <v>49</v>
      </c>
      <c r="H74" s="67">
        <v>5.9027777777777797E-2</v>
      </c>
      <c r="I74" s="64">
        <v>0</v>
      </c>
      <c r="J74" s="65">
        <v>0</v>
      </c>
      <c r="K74" s="66">
        <f>I74+J74</f>
        <v>0</v>
      </c>
      <c r="L74" s="52">
        <v>6.9344425278688351E-2</v>
      </c>
      <c r="M74" s="67">
        <f>K74*SODI!A2</f>
        <v>0</v>
      </c>
      <c r="N74" s="68">
        <f>L74-H74+M74</f>
        <v>1.0316647500910554E-2</v>
      </c>
      <c r="O74" s="4">
        <v>5</v>
      </c>
    </row>
    <row r="75" spans="1:17">
      <c r="A75" s="55"/>
      <c r="B75" s="6">
        <v>58</v>
      </c>
      <c r="C75" s="72" t="s">
        <v>253</v>
      </c>
      <c r="D75" s="72" t="s">
        <v>254</v>
      </c>
      <c r="E75" s="97">
        <v>2001</v>
      </c>
      <c r="F75" s="72" t="s">
        <v>251</v>
      </c>
      <c r="G75" s="72" t="s">
        <v>252</v>
      </c>
      <c r="H75" s="19">
        <v>5.5555555555555601E-2</v>
      </c>
      <c r="I75" s="16">
        <v>3</v>
      </c>
      <c r="J75" s="17">
        <v>4</v>
      </c>
      <c r="K75" s="59">
        <f>I75+J75</f>
        <v>7</v>
      </c>
      <c r="L75" s="52">
        <v>6.5928057102415963E-2</v>
      </c>
      <c r="M75" s="19">
        <f>K75*SODI!A2</f>
        <v>1.6203703703703703E-3</v>
      </c>
      <c r="N75" s="68">
        <f>L75-H75+M75</f>
        <v>1.1992871917230733E-2</v>
      </c>
      <c r="O75" s="4">
        <v>6</v>
      </c>
    </row>
    <row r="76" spans="1:17">
      <c r="A76" s="55"/>
      <c r="B76" s="6">
        <v>56</v>
      </c>
      <c r="C76" s="70" t="s">
        <v>216</v>
      </c>
      <c r="D76" s="54" t="s">
        <v>215</v>
      </c>
      <c r="E76" s="100">
        <v>36712</v>
      </c>
      <c r="F76" s="54" t="s">
        <v>218</v>
      </c>
      <c r="G76" s="54" t="s">
        <v>217</v>
      </c>
      <c r="H76" s="67">
        <v>5.5555555555555552E-2</v>
      </c>
      <c r="I76" s="16">
        <v>3</v>
      </c>
      <c r="J76" s="17">
        <v>1</v>
      </c>
      <c r="K76" s="59">
        <f>I76+J76</f>
        <v>4</v>
      </c>
      <c r="L76" s="52">
        <v>6.849457704284341E-2</v>
      </c>
      <c r="M76" s="19">
        <f>K76*SODI!A2</f>
        <v>9.2592592592592585E-4</v>
      </c>
      <c r="N76" s="53">
        <f>L76-H76+M76</f>
        <v>1.3864947413213783E-2</v>
      </c>
      <c r="O76" s="4">
        <v>7</v>
      </c>
    </row>
    <row r="77" spans="1:17">
      <c r="B77" s="6">
        <v>64</v>
      </c>
      <c r="C77" s="70" t="s">
        <v>214</v>
      </c>
      <c r="D77" s="54" t="s">
        <v>213</v>
      </c>
      <c r="E77" s="100">
        <v>37249</v>
      </c>
      <c r="F77" s="54" t="s">
        <v>218</v>
      </c>
      <c r="G77" s="54" t="s">
        <v>217</v>
      </c>
      <c r="H77" s="19">
        <v>5.9027777777777783E-2</v>
      </c>
      <c r="I77" s="16">
        <v>3</v>
      </c>
      <c r="J77" s="17">
        <v>1</v>
      </c>
      <c r="K77" s="59">
        <f>I77+J77</f>
        <v>4</v>
      </c>
      <c r="L77" s="52">
        <v>7.3848681268721308E-2</v>
      </c>
      <c r="M77" s="19">
        <f>K77*SODI!A2</f>
        <v>9.2592592592592585E-4</v>
      </c>
      <c r="N77" s="53">
        <f>L77-H77+M77</f>
        <v>1.5746829416869453E-2</v>
      </c>
      <c r="O77" s="4">
        <v>8</v>
      </c>
    </row>
    <row r="78" spans="1:17">
      <c r="B78" s="25"/>
      <c r="H78" s="25"/>
      <c r="N78" s="26"/>
    </row>
    <row r="79" spans="1:17">
      <c r="B79" s="25"/>
      <c r="C79"/>
      <c r="D79"/>
      <c r="E79" s="101"/>
      <c r="F79"/>
      <c r="G79"/>
      <c r="H79" s="25"/>
      <c r="N79" s="26"/>
    </row>
    <row r="80" spans="1:17" ht="13.8" thickBot="1">
      <c r="B80" s="124"/>
      <c r="C80" s="124"/>
      <c r="D80" s="124"/>
      <c r="E80" s="120"/>
      <c r="F80" s="124"/>
      <c r="G80" s="110"/>
      <c r="H80" s="110"/>
      <c r="I80" s="110"/>
      <c r="J80" s="110"/>
      <c r="K80" s="110"/>
      <c r="L80" s="110"/>
      <c r="M80" s="110"/>
      <c r="N80" s="110"/>
      <c r="O80" s="110"/>
    </row>
    <row r="81" spans="2:15" ht="12.75" customHeight="1">
      <c r="B81" s="114" t="s">
        <v>14</v>
      </c>
      <c r="C81" s="108" t="s">
        <v>187</v>
      </c>
      <c r="D81" s="114" t="s">
        <v>188</v>
      </c>
      <c r="E81" s="119" t="s">
        <v>7</v>
      </c>
      <c r="F81" s="108" t="s">
        <v>8</v>
      </c>
      <c r="G81" s="108" t="s">
        <v>190</v>
      </c>
      <c r="H81" s="118" t="s">
        <v>6</v>
      </c>
      <c r="I81" s="115" t="s">
        <v>3</v>
      </c>
      <c r="J81" s="116"/>
      <c r="K81" s="117"/>
      <c r="L81" s="114" t="s">
        <v>9</v>
      </c>
      <c r="M81" s="108" t="s">
        <v>189</v>
      </c>
      <c r="N81" s="111" t="s">
        <v>13</v>
      </c>
      <c r="O81" s="121" t="s">
        <v>11</v>
      </c>
    </row>
    <row r="82" spans="2:15" ht="14.25" customHeight="1">
      <c r="B82" s="124"/>
      <c r="C82" s="109"/>
      <c r="D82" s="124"/>
      <c r="E82" s="120"/>
      <c r="F82" s="109"/>
      <c r="G82" s="109"/>
      <c r="H82" s="105"/>
      <c r="I82" s="59" t="s">
        <v>1</v>
      </c>
      <c r="J82" s="59" t="s">
        <v>1</v>
      </c>
      <c r="K82" s="16" t="s">
        <v>4</v>
      </c>
      <c r="L82" s="106"/>
      <c r="M82" s="113"/>
      <c r="N82" s="112"/>
      <c r="O82" s="122"/>
    </row>
    <row r="83" spans="2:15">
      <c r="B83" s="6">
        <v>65</v>
      </c>
      <c r="C83" s="70" t="s">
        <v>220</v>
      </c>
      <c r="D83" s="54" t="s">
        <v>219</v>
      </c>
      <c r="E83" s="100">
        <v>37216</v>
      </c>
      <c r="F83" s="54" t="s">
        <v>218</v>
      </c>
      <c r="G83" s="54" t="s">
        <v>217</v>
      </c>
      <c r="H83" s="40">
        <v>6.25E-2</v>
      </c>
      <c r="I83" s="16">
        <v>0</v>
      </c>
      <c r="J83" s="17">
        <v>1</v>
      </c>
      <c r="K83" s="59">
        <f>I83+J83</f>
        <v>1</v>
      </c>
      <c r="L83" s="154">
        <v>7.3391615145149663E-2</v>
      </c>
      <c r="M83" s="43">
        <f>K83*SODI!A2</f>
        <v>2.3148148148148146E-4</v>
      </c>
      <c r="N83" s="21">
        <f>L83-H83+M83</f>
        <v>1.1123096626631145E-2</v>
      </c>
      <c r="O83" s="4">
        <v>1</v>
      </c>
    </row>
    <row r="84" spans="2:15">
      <c r="B84" s="6">
        <v>69</v>
      </c>
      <c r="C84" s="71" t="s">
        <v>231</v>
      </c>
      <c r="D84" s="71" t="s">
        <v>232</v>
      </c>
      <c r="E84" s="74">
        <v>2001</v>
      </c>
      <c r="F84" s="54" t="s">
        <v>248</v>
      </c>
      <c r="G84" s="54" t="s">
        <v>49</v>
      </c>
      <c r="H84" s="40">
        <v>6.5972222222222224E-2</v>
      </c>
      <c r="I84" s="16">
        <v>2</v>
      </c>
      <c r="J84" s="17">
        <v>2</v>
      </c>
      <c r="K84" s="59">
        <f>I84+J84</f>
        <v>4</v>
      </c>
      <c r="L84" s="52">
        <v>7.7701659493317823E-2</v>
      </c>
      <c r="M84" s="43">
        <f>K84*SODI!A2</f>
        <v>9.2592592592592585E-4</v>
      </c>
      <c r="N84" s="21">
        <f>L84-H84+M84</f>
        <v>1.2655363197021525E-2</v>
      </c>
      <c r="O84" s="4">
        <v>2</v>
      </c>
    </row>
    <row r="85" spans="2:15">
      <c r="B85" s="6">
        <v>71</v>
      </c>
      <c r="C85" s="54" t="s">
        <v>281</v>
      </c>
      <c r="D85" s="54" t="s">
        <v>280</v>
      </c>
      <c r="E85" s="74">
        <v>2000</v>
      </c>
      <c r="F85" s="54" t="s">
        <v>266</v>
      </c>
      <c r="G85" s="54" t="s">
        <v>265</v>
      </c>
      <c r="H85" s="40">
        <v>6.5972222222222196E-2</v>
      </c>
      <c r="I85" s="16">
        <v>0</v>
      </c>
      <c r="J85" s="17">
        <v>0</v>
      </c>
      <c r="K85" s="59">
        <f>I85+J85</f>
        <v>0</v>
      </c>
      <c r="L85" s="52">
        <v>7.9440357728033512E-2</v>
      </c>
      <c r="M85" s="43">
        <f>K85*SODI!A2</f>
        <v>0</v>
      </c>
      <c r="N85" s="21">
        <f>L85-H85+M85</f>
        <v>1.3468135505811316E-2</v>
      </c>
      <c r="O85" s="4">
        <v>3</v>
      </c>
    </row>
    <row r="86" spans="2:15">
      <c r="B86" s="6">
        <v>70</v>
      </c>
      <c r="C86" s="71" t="s">
        <v>227</v>
      </c>
      <c r="D86" s="71" t="s">
        <v>228</v>
      </c>
      <c r="E86" s="74">
        <v>2000</v>
      </c>
      <c r="F86" s="54" t="s">
        <v>248</v>
      </c>
      <c r="G86" s="54" t="s">
        <v>49</v>
      </c>
      <c r="H86" s="40">
        <v>6.5972222222222224E-2</v>
      </c>
      <c r="I86" s="16">
        <v>0</v>
      </c>
      <c r="J86" s="17">
        <v>2</v>
      </c>
      <c r="K86" s="59">
        <f>I86+J86</f>
        <v>2</v>
      </c>
      <c r="L86" s="52">
        <v>7.977516375586309E-2</v>
      </c>
      <c r="M86" s="43">
        <f>K86*SODI!A2</f>
        <v>4.6296296296296293E-4</v>
      </c>
      <c r="N86" s="21">
        <f>L86-H86+M86</f>
        <v>1.426590449660383E-2</v>
      </c>
      <c r="O86" s="4">
        <v>4</v>
      </c>
    </row>
    <row r="87" spans="2:15">
      <c r="B87" s="25"/>
      <c r="C87"/>
      <c r="D87"/>
      <c r="E87" s="101"/>
      <c r="F87"/>
      <c r="G87"/>
      <c r="H87" s="25"/>
      <c r="N87" s="26"/>
    </row>
    <row r="88" spans="2:15" ht="13.5" hidden="1" customHeight="1" thickBot="1">
      <c r="B88" s="125" t="s">
        <v>197</v>
      </c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</row>
    <row r="89" spans="2:15" ht="12.75" hidden="1" customHeight="1">
      <c r="B89" s="114" t="s">
        <v>14</v>
      </c>
      <c r="C89" s="108" t="s">
        <v>187</v>
      </c>
      <c r="D89" s="114" t="s">
        <v>188</v>
      </c>
      <c r="E89" s="119" t="s">
        <v>7</v>
      </c>
      <c r="F89" s="108" t="s">
        <v>8</v>
      </c>
      <c r="G89" s="108" t="s">
        <v>190</v>
      </c>
      <c r="H89" s="118" t="s">
        <v>6</v>
      </c>
      <c r="I89" s="115" t="s">
        <v>3</v>
      </c>
      <c r="J89" s="116"/>
      <c r="K89" s="117"/>
      <c r="L89" s="114" t="s">
        <v>9</v>
      </c>
      <c r="M89" s="108" t="s">
        <v>189</v>
      </c>
      <c r="N89" s="111" t="s">
        <v>13</v>
      </c>
      <c r="O89" s="121" t="s">
        <v>11</v>
      </c>
    </row>
    <row r="90" spans="2:15" ht="14.25" hidden="1" customHeight="1">
      <c r="B90" s="106"/>
      <c r="C90" s="109"/>
      <c r="D90" s="124"/>
      <c r="E90" s="120"/>
      <c r="F90" s="109"/>
      <c r="G90" s="109"/>
      <c r="H90" s="105"/>
      <c r="I90" s="59" t="s">
        <v>1</v>
      </c>
      <c r="J90" s="59" t="s">
        <v>1</v>
      </c>
      <c r="K90" s="16" t="s">
        <v>4</v>
      </c>
      <c r="L90" s="106"/>
      <c r="M90" s="113"/>
      <c r="N90" s="112"/>
      <c r="O90" s="122"/>
    </row>
    <row r="91" spans="2:15" hidden="1">
      <c r="B91" s="39"/>
      <c r="C91" s="54"/>
      <c r="D91" s="54"/>
      <c r="E91" s="74"/>
      <c r="F91" s="54"/>
      <c r="G91" s="54"/>
      <c r="H91" s="40"/>
      <c r="I91" s="16"/>
      <c r="J91" s="17"/>
      <c r="K91" s="59">
        <f>I91+J91</f>
        <v>0</v>
      </c>
      <c r="L91" s="52"/>
      <c r="M91" s="43">
        <f>K91*SODI!A2</f>
        <v>0</v>
      </c>
      <c r="N91" s="21">
        <f>L91-H91+M91</f>
        <v>0</v>
      </c>
      <c r="O91" s="4"/>
    </row>
    <row r="92" spans="2:15">
      <c r="B92" s="25"/>
      <c r="C92" s="25"/>
      <c r="F92" s="27"/>
      <c r="G92" s="27"/>
      <c r="H92" s="25"/>
      <c r="N92" s="26"/>
    </row>
    <row r="93" spans="2:15" ht="13.5" customHeight="1" thickBot="1">
      <c r="B93" s="127" t="s">
        <v>298</v>
      </c>
      <c r="C93" s="127"/>
      <c r="D93" s="127"/>
      <c r="E93" s="127"/>
      <c r="F93" s="127"/>
      <c r="G93" s="127"/>
      <c r="H93" s="127"/>
      <c r="I93" s="127"/>
      <c r="J93" s="127"/>
      <c r="K93" s="127"/>
      <c r="L93" s="125"/>
      <c r="M93" s="125"/>
      <c r="N93" s="125"/>
      <c r="O93" s="125"/>
    </row>
    <row r="94" spans="2:15" ht="12.75" customHeight="1" thickBot="1">
      <c r="B94" s="106" t="s">
        <v>5</v>
      </c>
      <c r="C94" s="106" t="s">
        <v>187</v>
      </c>
      <c r="D94" s="106" t="s">
        <v>188</v>
      </c>
      <c r="E94" s="126" t="s">
        <v>7</v>
      </c>
      <c r="F94" s="106" t="s">
        <v>8</v>
      </c>
      <c r="G94" s="106" t="s">
        <v>190</v>
      </c>
      <c r="H94" s="105" t="s">
        <v>6</v>
      </c>
      <c r="I94" s="106" t="s">
        <v>3</v>
      </c>
      <c r="J94" s="106"/>
      <c r="K94" s="106"/>
      <c r="L94" s="114" t="s">
        <v>9</v>
      </c>
      <c r="M94" s="108" t="s">
        <v>189</v>
      </c>
      <c r="N94" s="111" t="s">
        <v>13</v>
      </c>
      <c r="O94" s="121" t="s">
        <v>11</v>
      </c>
    </row>
    <row r="95" spans="2:15" ht="14.25" customHeight="1">
      <c r="B95" s="114" t="s">
        <v>14</v>
      </c>
      <c r="C95" s="108" t="s">
        <v>187</v>
      </c>
      <c r="D95" s="114" t="s">
        <v>188</v>
      </c>
      <c r="E95" s="119" t="s">
        <v>7</v>
      </c>
      <c r="F95" s="108" t="s">
        <v>8</v>
      </c>
      <c r="G95" s="124"/>
      <c r="H95" s="156"/>
      <c r="I95" s="66" t="s">
        <v>1</v>
      </c>
      <c r="J95" s="66" t="s">
        <v>1</v>
      </c>
      <c r="K95" s="64" t="s">
        <v>4</v>
      </c>
      <c r="L95" s="124"/>
      <c r="M95" s="109"/>
      <c r="N95" s="157"/>
      <c r="O95" s="158"/>
    </row>
    <row r="96" spans="2:15" s="155" customFormat="1">
      <c r="B96" s="87">
        <v>78</v>
      </c>
      <c r="C96" s="92" t="s">
        <v>326</v>
      </c>
      <c r="D96" s="159" t="s">
        <v>290</v>
      </c>
      <c r="E96" s="102">
        <v>1999</v>
      </c>
      <c r="F96" s="92" t="s">
        <v>266</v>
      </c>
      <c r="G96" s="92" t="s">
        <v>289</v>
      </c>
      <c r="H96" s="89">
        <v>6.9444444444444434E-2</v>
      </c>
      <c r="I96" s="84">
        <v>1</v>
      </c>
      <c r="J96" s="84">
        <v>0</v>
      </c>
      <c r="K96" s="84">
        <f>I96+J96</f>
        <v>1</v>
      </c>
      <c r="L96" s="165">
        <v>7.8390410896225296E-2</v>
      </c>
      <c r="M96" s="83">
        <f>K96*SODI!A2</f>
        <v>2.3148148148148146E-4</v>
      </c>
      <c r="N96" s="86">
        <f>L96-H96+M96</f>
        <v>9.1774479332623442E-3</v>
      </c>
      <c r="O96" s="87">
        <v>1</v>
      </c>
    </row>
    <row r="97" spans="2:15" ht="13.5" hidden="1" customHeight="1" thickBot="1">
      <c r="B97" s="110" t="s">
        <v>297</v>
      </c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</row>
    <row r="98" spans="2:15" ht="12.75" hidden="1" customHeight="1">
      <c r="B98" s="108" t="s">
        <v>5</v>
      </c>
      <c r="C98" s="108" t="s">
        <v>187</v>
      </c>
      <c r="D98" s="114" t="s">
        <v>188</v>
      </c>
      <c r="E98" s="119" t="s">
        <v>7</v>
      </c>
      <c r="F98" s="108" t="s">
        <v>8</v>
      </c>
      <c r="G98" s="108" t="s">
        <v>190</v>
      </c>
      <c r="H98" s="118" t="s">
        <v>6</v>
      </c>
      <c r="I98" s="115" t="s">
        <v>3</v>
      </c>
      <c r="J98" s="116"/>
      <c r="K98" s="117"/>
      <c r="L98" s="114" t="s">
        <v>9</v>
      </c>
      <c r="M98" s="108" t="s">
        <v>189</v>
      </c>
      <c r="N98" s="111" t="s">
        <v>13</v>
      </c>
      <c r="O98" s="121" t="s">
        <v>11</v>
      </c>
    </row>
    <row r="99" spans="2:15" ht="14.25" hidden="1" customHeight="1">
      <c r="B99" s="113"/>
      <c r="C99" s="109"/>
      <c r="D99" s="124"/>
      <c r="E99" s="120"/>
      <c r="F99" s="109"/>
      <c r="G99" s="109"/>
      <c r="H99" s="105"/>
      <c r="I99" s="59" t="s">
        <v>1</v>
      </c>
      <c r="J99" s="59" t="s">
        <v>1</v>
      </c>
      <c r="K99" s="16" t="s">
        <v>4</v>
      </c>
      <c r="L99" s="106"/>
      <c r="M99" s="113"/>
      <c r="N99" s="112"/>
      <c r="O99" s="122"/>
    </row>
    <row r="100" spans="2:15" hidden="1">
      <c r="B100" s="39"/>
      <c r="C100" s="54"/>
      <c r="D100" s="54"/>
      <c r="E100" s="74"/>
      <c r="F100" s="54"/>
      <c r="G100" s="54"/>
      <c r="H100" s="40"/>
      <c r="I100" s="16"/>
      <c r="J100" s="17"/>
      <c r="K100" s="59">
        <f>I100+J100</f>
        <v>0</v>
      </c>
      <c r="L100" s="52"/>
      <c r="M100" s="19">
        <f>K100*SODI!A2</f>
        <v>0</v>
      </c>
      <c r="N100" s="21">
        <f>L100-H100+M100</f>
        <v>0</v>
      </c>
      <c r="O100" s="4"/>
    </row>
    <row r="101" spans="2:15" hidden="1">
      <c r="B101" s="29"/>
      <c r="C101" s="29"/>
      <c r="D101" s="29"/>
      <c r="E101" s="103"/>
      <c r="F101" s="29"/>
      <c r="G101" s="29"/>
      <c r="H101" s="29"/>
      <c r="I101" s="29"/>
      <c r="J101" s="29"/>
      <c r="K101" s="29"/>
      <c r="L101" s="29"/>
      <c r="M101" s="29"/>
      <c r="O101" s="61"/>
    </row>
    <row r="102" spans="2:15" ht="13.5" hidden="1" customHeight="1" thickBot="1">
      <c r="B102" s="125" t="s">
        <v>296</v>
      </c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</row>
    <row r="103" spans="2:15" ht="12.75" hidden="1" customHeight="1">
      <c r="B103" s="114" t="s">
        <v>14</v>
      </c>
      <c r="C103" s="108" t="s">
        <v>187</v>
      </c>
      <c r="D103" s="114" t="s">
        <v>188</v>
      </c>
      <c r="E103" s="119" t="s">
        <v>7</v>
      </c>
      <c r="F103" s="108" t="s">
        <v>8</v>
      </c>
      <c r="G103" s="108" t="s">
        <v>190</v>
      </c>
      <c r="H103" s="118" t="s">
        <v>6</v>
      </c>
      <c r="I103" s="115" t="s">
        <v>3</v>
      </c>
      <c r="J103" s="116"/>
      <c r="K103" s="117"/>
      <c r="L103" s="114" t="s">
        <v>9</v>
      </c>
      <c r="M103" s="108" t="s">
        <v>189</v>
      </c>
      <c r="N103" s="111" t="s">
        <v>13</v>
      </c>
      <c r="O103" s="121" t="s">
        <v>11</v>
      </c>
    </row>
    <row r="104" spans="2:15" ht="14.25" hidden="1" customHeight="1">
      <c r="B104" s="106"/>
      <c r="C104" s="109"/>
      <c r="D104" s="124"/>
      <c r="E104" s="120"/>
      <c r="F104" s="109"/>
      <c r="G104" s="109"/>
      <c r="H104" s="105"/>
      <c r="I104" s="59" t="s">
        <v>1</v>
      </c>
      <c r="J104" s="59" t="s">
        <v>1</v>
      </c>
      <c r="K104" s="16" t="s">
        <v>4</v>
      </c>
      <c r="L104" s="106"/>
      <c r="M104" s="113"/>
      <c r="N104" s="112"/>
      <c r="O104" s="122"/>
    </row>
    <row r="105" spans="2:15" hidden="1">
      <c r="B105" s="39"/>
      <c r="C105" s="54"/>
      <c r="D105" s="54"/>
      <c r="E105" s="74"/>
      <c r="F105" s="54"/>
      <c r="G105" s="54"/>
      <c r="H105" s="40"/>
      <c r="I105" s="16"/>
      <c r="J105" s="17"/>
      <c r="K105" s="59">
        <f>I105+J105</f>
        <v>0</v>
      </c>
      <c r="L105" s="19"/>
      <c r="M105" s="43">
        <f>K105*SODI!A2</f>
        <v>0</v>
      </c>
      <c r="N105" s="21">
        <f>L105-H105+M105</f>
        <v>0</v>
      </c>
      <c r="O105" s="4"/>
    </row>
    <row r="106" spans="2:15" hidden="1">
      <c r="B106" s="39"/>
      <c r="C106" s="57"/>
      <c r="D106" s="57"/>
      <c r="E106" s="104"/>
      <c r="F106" s="57"/>
      <c r="G106" s="58"/>
      <c r="H106" s="40"/>
      <c r="I106" s="16"/>
      <c r="J106" s="17"/>
      <c r="K106" s="59">
        <f>I106+J106</f>
        <v>0</v>
      </c>
      <c r="L106" s="19"/>
      <c r="M106" s="43">
        <f>K106*SODI!A2</f>
        <v>0</v>
      </c>
      <c r="N106" s="21">
        <f>L106-H106+M106</f>
        <v>0</v>
      </c>
      <c r="O106" s="4"/>
    </row>
    <row r="107" spans="2:15" hidden="1">
      <c r="B107" s="39"/>
      <c r="C107" s="57"/>
      <c r="D107" s="57"/>
      <c r="E107" s="104"/>
      <c r="F107" s="57"/>
      <c r="G107" s="58"/>
      <c r="H107" s="40"/>
      <c r="I107" s="16"/>
      <c r="J107" s="17"/>
      <c r="K107" s="59">
        <f>I107+J107</f>
        <v>0</v>
      </c>
      <c r="L107" s="19"/>
      <c r="M107" s="43">
        <f>K107*SODI!A2</f>
        <v>0</v>
      </c>
      <c r="N107" s="21">
        <f>L107-H107+M107</f>
        <v>0</v>
      </c>
      <c r="O107" s="4"/>
    </row>
    <row r="108" spans="2:15" hidden="1">
      <c r="B108" s="29"/>
      <c r="C108" s="29"/>
      <c r="D108" s="29"/>
      <c r="E108" s="103"/>
      <c r="F108" s="29"/>
      <c r="G108" s="29"/>
      <c r="H108" s="29"/>
      <c r="I108" s="29"/>
      <c r="J108" s="29"/>
      <c r="K108" s="29"/>
      <c r="L108" s="29"/>
      <c r="M108" s="29"/>
      <c r="O108" s="61"/>
    </row>
    <row r="109" spans="2:15" hidden="1">
      <c r="B109" s="25"/>
      <c r="C109" s="25"/>
      <c r="F109" s="27"/>
      <c r="G109" s="27"/>
      <c r="H109" s="25"/>
      <c r="N109" s="26"/>
    </row>
    <row r="110" spans="2:15" ht="13.5" hidden="1" customHeight="1" thickBot="1">
      <c r="B110" s="110" t="s">
        <v>295</v>
      </c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</row>
    <row r="111" spans="2:15" ht="12.75" hidden="1" customHeight="1">
      <c r="B111" s="25"/>
      <c r="C111" s="25"/>
      <c r="F111" s="27"/>
      <c r="G111" s="108" t="s">
        <v>190</v>
      </c>
      <c r="H111" s="118" t="s">
        <v>6</v>
      </c>
      <c r="I111" s="115" t="s">
        <v>3</v>
      </c>
      <c r="J111" s="116"/>
      <c r="K111" s="117"/>
      <c r="L111" s="114" t="s">
        <v>9</v>
      </c>
      <c r="M111" s="108" t="s">
        <v>189</v>
      </c>
      <c r="N111" s="111" t="s">
        <v>13</v>
      </c>
      <c r="O111" s="121" t="s">
        <v>11</v>
      </c>
    </row>
    <row r="112" spans="2:15" ht="14.25" hidden="1" customHeight="1">
      <c r="B112" s="106"/>
      <c r="C112" s="109"/>
      <c r="D112" s="124"/>
      <c r="E112" s="120"/>
      <c r="F112" s="109"/>
      <c r="G112" s="109"/>
      <c r="H112" s="105"/>
      <c r="I112" s="59" t="s">
        <v>1</v>
      </c>
      <c r="J112" s="59" t="s">
        <v>1</v>
      </c>
      <c r="K112" s="16" t="s">
        <v>4</v>
      </c>
      <c r="L112" s="106"/>
      <c r="M112" s="113"/>
      <c r="N112" s="112"/>
      <c r="O112" s="122"/>
    </row>
    <row r="113" spans="2:15" hidden="1">
      <c r="B113" s="39"/>
      <c r="C113" s="57"/>
      <c r="D113" s="57"/>
      <c r="E113" s="104"/>
      <c r="F113" s="57"/>
      <c r="G113" s="58"/>
      <c r="H113" s="40"/>
      <c r="I113" s="16"/>
      <c r="J113" s="17"/>
      <c r="K113" s="59">
        <f>I113+J113</f>
        <v>0</v>
      </c>
      <c r="L113" s="19"/>
      <c r="M113" s="43">
        <f>K113*SODI!A2</f>
        <v>0</v>
      </c>
      <c r="N113" s="21">
        <f>L113-H113+M113</f>
        <v>0</v>
      </c>
      <c r="O113" s="4"/>
    </row>
    <row r="114" spans="2:15" hidden="1">
      <c r="B114" s="39"/>
      <c r="C114" s="57"/>
      <c r="D114" s="57"/>
      <c r="E114" s="104"/>
      <c r="F114" s="57"/>
      <c r="G114" s="58"/>
      <c r="H114" s="40"/>
      <c r="I114" s="16"/>
      <c r="J114" s="17"/>
      <c r="K114" s="59">
        <f>I114+J114</f>
        <v>0</v>
      </c>
      <c r="L114" s="19"/>
      <c r="M114" s="43">
        <f>K114*SODI!A2</f>
        <v>0</v>
      </c>
      <c r="N114" s="21">
        <f>L114-H114+M114</f>
        <v>0</v>
      </c>
      <c r="O114" s="4"/>
    </row>
    <row r="115" spans="2:15" hidden="1">
      <c r="B115" s="39"/>
      <c r="C115" s="57"/>
      <c r="D115" s="57"/>
      <c r="E115" s="104"/>
      <c r="F115" s="57"/>
      <c r="G115" s="58"/>
      <c r="H115" s="40"/>
      <c r="I115" s="16"/>
      <c r="J115" s="17"/>
      <c r="K115" s="59">
        <f>I115+J115</f>
        <v>0</v>
      </c>
      <c r="L115" s="19"/>
      <c r="M115" s="43">
        <f>K115*SODI!A2</f>
        <v>0</v>
      </c>
      <c r="N115" s="21">
        <f>L115-H115+M115</f>
        <v>0</v>
      </c>
      <c r="O115" s="4"/>
    </row>
    <row r="116" spans="2:15" ht="13.8" hidden="1" thickBot="1">
      <c r="B116" s="123" t="s">
        <v>294</v>
      </c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</row>
    <row r="117" spans="2:15" ht="12.75" hidden="1" customHeight="1">
      <c r="B117" s="114" t="s">
        <v>14</v>
      </c>
      <c r="C117" s="108" t="s">
        <v>187</v>
      </c>
      <c r="D117" s="114" t="s">
        <v>188</v>
      </c>
      <c r="E117" s="119" t="s">
        <v>7</v>
      </c>
      <c r="F117" s="108" t="s">
        <v>8</v>
      </c>
      <c r="G117" s="108" t="s">
        <v>190</v>
      </c>
      <c r="H117" s="118" t="s">
        <v>6</v>
      </c>
      <c r="I117" s="115" t="s">
        <v>3</v>
      </c>
      <c r="J117" s="116"/>
      <c r="K117" s="117"/>
      <c r="L117" s="114" t="s">
        <v>9</v>
      </c>
      <c r="M117" s="108" t="s">
        <v>189</v>
      </c>
      <c r="N117" s="111" t="s">
        <v>13</v>
      </c>
      <c r="O117" s="121" t="s">
        <v>11</v>
      </c>
    </row>
    <row r="118" spans="2:15" ht="14.25" hidden="1" customHeight="1">
      <c r="B118" s="106"/>
      <c r="C118" s="109"/>
      <c r="D118" s="124"/>
      <c r="E118" s="120"/>
      <c r="F118" s="109"/>
      <c r="G118" s="109"/>
      <c r="H118" s="105"/>
      <c r="I118" s="59" t="s">
        <v>1</v>
      </c>
      <c r="J118" s="59" t="s">
        <v>1</v>
      </c>
      <c r="K118" s="16" t="s">
        <v>4</v>
      </c>
      <c r="L118" s="106"/>
      <c r="M118" s="113"/>
      <c r="N118" s="112"/>
      <c r="O118" s="122"/>
    </row>
    <row r="119" spans="2:15" hidden="1">
      <c r="B119" s="39"/>
      <c r="C119" s="54"/>
      <c r="D119" s="54"/>
      <c r="E119" s="74"/>
      <c r="F119" s="54"/>
      <c r="G119" s="54"/>
      <c r="H119" s="40"/>
      <c r="I119" s="16">
        <v>0</v>
      </c>
      <c r="J119" s="17">
        <v>0</v>
      </c>
      <c r="K119" s="59">
        <f>I119+J119</f>
        <v>0</v>
      </c>
      <c r="L119" s="19"/>
      <c r="M119" s="43">
        <f>K119*SODI!A2</f>
        <v>0</v>
      </c>
      <c r="N119" s="21">
        <f>L119-H119+M119</f>
        <v>0</v>
      </c>
      <c r="O119" s="4"/>
    </row>
    <row r="120" spans="2:15">
      <c r="B120" s="25"/>
      <c r="C120" s="25"/>
      <c r="F120" s="27"/>
      <c r="G120" s="27"/>
      <c r="H120" s="25"/>
      <c r="N120" s="26"/>
    </row>
    <row r="121" spans="2:15" ht="13.5" hidden="1" customHeight="1" thickBot="1">
      <c r="B121" s="110" t="s">
        <v>198</v>
      </c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</row>
    <row r="122" spans="2:15" ht="12.75" hidden="1" customHeight="1">
      <c r="B122" s="114" t="s">
        <v>14</v>
      </c>
      <c r="C122" s="108" t="s">
        <v>187</v>
      </c>
      <c r="D122" s="114" t="s">
        <v>188</v>
      </c>
      <c r="E122" s="119" t="s">
        <v>7</v>
      </c>
      <c r="F122" s="108" t="s">
        <v>8</v>
      </c>
      <c r="G122" s="108" t="s">
        <v>190</v>
      </c>
      <c r="H122" s="118" t="s">
        <v>6</v>
      </c>
      <c r="I122" s="115" t="s">
        <v>3</v>
      </c>
      <c r="J122" s="116"/>
      <c r="K122" s="117"/>
      <c r="L122" s="114" t="s">
        <v>9</v>
      </c>
      <c r="M122" s="108" t="s">
        <v>189</v>
      </c>
      <c r="N122" s="111" t="s">
        <v>13</v>
      </c>
      <c r="O122" s="121" t="s">
        <v>11</v>
      </c>
    </row>
    <row r="123" spans="2:15" ht="14.25" hidden="1" customHeight="1">
      <c r="B123" s="106"/>
      <c r="C123" s="109"/>
      <c r="D123" s="124"/>
      <c r="E123" s="120"/>
      <c r="F123" s="109"/>
      <c r="G123" s="109"/>
      <c r="H123" s="105"/>
      <c r="I123" s="59" t="s">
        <v>1</v>
      </c>
      <c r="J123" s="59" t="s">
        <v>1</v>
      </c>
      <c r="K123" s="16" t="s">
        <v>4</v>
      </c>
      <c r="L123" s="106"/>
      <c r="M123" s="113"/>
      <c r="N123" s="112"/>
      <c r="O123" s="122"/>
    </row>
    <row r="124" spans="2:15" hidden="1">
      <c r="B124" s="39"/>
      <c r="C124" s="54"/>
      <c r="D124" s="54"/>
      <c r="E124" s="74"/>
      <c r="F124" s="54"/>
      <c r="G124" s="54"/>
      <c r="H124" s="40"/>
      <c r="I124" s="16"/>
      <c r="J124" s="17"/>
      <c r="K124" s="59">
        <f>I124+J124</f>
        <v>0</v>
      </c>
      <c r="L124" s="19"/>
      <c r="M124" s="43">
        <f>K124*SODI!A2</f>
        <v>0</v>
      </c>
      <c r="N124" s="21">
        <f>L124-H124+M124</f>
        <v>0</v>
      </c>
      <c r="O124" s="4"/>
    </row>
    <row r="125" spans="2:15" hidden="1">
      <c r="B125" s="39"/>
      <c r="C125" s="57"/>
      <c r="D125" s="57"/>
      <c r="E125" s="104"/>
      <c r="F125" s="57"/>
      <c r="G125" s="58"/>
      <c r="H125" s="40"/>
      <c r="I125" s="16"/>
      <c r="J125" s="17"/>
      <c r="K125" s="59">
        <f>I125+J125</f>
        <v>0</v>
      </c>
      <c r="L125" s="19"/>
      <c r="M125" s="43">
        <f>K125*SODI!A2</f>
        <v>0</v>
      </c>
      <c r="N125" s="21">
        <f>L125-H125+M125</f>
        <v>0</v>
      </c>
      <c r="O125" s="4"/>
    </row>
    <row r="126" spans="2:15" hidden="1">
      <c r="B126" s="39"/>
      <c r="C126" s="57"/>
      <c r="D126" s="57"/>
      <c r="E126" s="104"/>
      <c r="F126" s="57"/>
      <c r="G126" s="58"/>
      <c r="H126" s="40"/>
      <c r="I126" s="16"/>
      <c r="J126" s="17"/>
      <c r="K126" s="59">
        <f>I126+J126</f>
        <v>0</v>
      </c>
      <c r="L126" s="19"/>
      <c r="M126" s="43">
        <f>K126*SODI!A2</f>
        <v>0</v>
      </c>
      <c r="N126" s="21">
        <f>L126-H126+M126</f>
        <v>0</v>
      </c>
      <c r="O126" s="4"/>
    </row>
    <row r="127" spans="2:15" hidden="1">
      <c r="F127" s="28" t="s">
        <v>23</v>
      </c>
      <c r="G127" s="27"/>
      <c r="H127" s="25"/>
      <c r="N127" s="26"/>
    </row>
    <row r="128" spans="2:15" hidden="1">
      <c r="B128" s="25"/>
      <c r="C128" s="25"/>
      <c r="F128" s="27"/>
      <c r="G128" s="27"/>
      <c r="H128" s="25"/>
      <c r="N128" s="26"/>
    </row>
    <row r="129" spans="2:15" ht="13.5" hidden="1" customHeight="1" thickBot="1">
      <c r="B129" s="110" t="s">
        <v>200</v>
      </c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</row>
    <row r="130" spans="2:15" ht="12.75" hidden="1" customHeight="1">
      <c r="B130" s="114" t="s">
        <v>14</v>
      </c>
      <c r="C130" s="108" t="s">
        <v>187</v>
      </c>
      <c r="D130" s="114" t="s">
        <v>188</v>
      </c>
      <c r="E130" s="119" t="s">
        <v>7</v>
      </c>
      <c r="F130" s="108" t="s">
        <v>8</v>
      </c>
      <c r="G130" s="108" t="s">
        <v>190</v>
      </c>
      <c r="H130" s="118" t="s">
        <v>6</v>
      </c>
      <c r="I130" s="115" t="s">
        <v>3</v>
      </c>
      <c r="J130" s="116"/>
      <c r="K130" s="117"/>
      <c r="L130" s="114" t="s">
        <v>9</v>
      </c>
      <c r="M130" s="108" t="s">
        <v>189</v>
      </c>
      <c r="N130" s="111" t="s">
        <v>13</v>
      </c>
      <c r="O130" s="121" t="s">
        <v>11</v>
      </c>
    </row>
    <row r="131" spans="2:15" ht="14.25" hidden="1" customHeight="1">
      <c r="B131" s="106"/>
      <c r="C131" s="109"/>
      <c r="D131" s="124"/>
      <c r="E131" s="120"/>
      <c r="F131" s="109"/>
      <c r="G131" s="109"/>
      <c r="H131" s="105"/>
      <c r="I131" s="59" t="s">
        <v>1</v>
      </c>
      <c r="J131" s="59" t="s">
        <v>1</v>
      </c>
      <c r="K131" s="16" t="s">
        <v>4</v>
      </c>
      <c r="L131" s="106"/>
      <c r="M131" s="113"/>
      <c r="N131" s="112"/>
      <c r="O131" s="122"/>
    </row>
    <row r="132" spans="2:15" hidden="1">
      <c r="B132" s="39"/>
      <c r="C132" s="57"/>
      <c r="D132" s="57"/>
      <c r="E132" s="104"/>
      <c r="F132" s="57"/>
      <c r="G132" s="58"/>
      <c r="H132" s="40"/>
      <c r="I132" s="16"/>
      <c r="J132" s="17"/>
      <c r="K132" s="59">
        <f>I132+J132</f>
        <v>0</v>
      </c>
      <c r="L132" s="19"/>
      <c r="M132" s="43">
        <f>K132*SODI!A2</f>
        <v>0</v>
      </c>
      <c r="N132" s="21">
        <f>L132-H132+M132</f>
        <v>0</v>
      </c>
      <c r="O132" s="4"/>
    </row>
    <row r="133" spans="2:15" hidden="1">
      <c r="B133" s="39"/>
      <c r="C133" s="57"/>
      <c r="D133" s="57"/>
      <c r="E133" s="104"/>
      <c r="F133" s="57"/>
      <c r="G133" s="58"/>
      <c r="H133" s="40"/>
      <c r="I133" s="16"/>
      <c r="J133" s="17"/>
      <c r="K133" s="59">
        <f>I133+J133</f>
        <v>0</v>
      </c>
      <c r="L133" s="19"/>
      <c r="M133" s="43">
        <f>K133*SODI!A2</f>
        <v>0</v>
      </c>
      <c r="N133" s="21">
        <f>L133-H133+M133</f>
        <v>0</v>
      </c>
      <c r="O133" s="4"/>
    </row>
    <row r="134" spans="2:15" hidden="1">
      <c r="B134" s="39"/>
      <c r="C134" s="57"/>
      <c r="D134" s="57"/>
      <c r="E134" s="104"/>
      <c r="F134" s="57"/>
      <c r="G134" s="58"/>
      <c r="H134" s="40"/>
      <c r="I134" s="16"/>
      <c r="J134" s="17"/>
      <c r="K134" s="59">
        <f>I134+J134</f>
        <v>0</v>
      </c>
      <c r="L134" s="19"/>
      <c r="M134" s="43">
        <f>K134*SODI!A2</f>
        <v>0</v>
      </c>
      <c r="N134" s="21">
        <f>L134-H134+M134</f>
        <v>0</v>
      </c>
      <c r="O134" s="4"/>
    </row>
    <row r="135" spans="2:15" ht="13.8" thickBot="1">
      <c r="B135" s="123" t="s">
        <v>293</v>
      </c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</row>
    <row r="136" spans="2:15" ht="12.75" customHeight="1">
      <c r="B136" s="114" t="s">
        <v>14</v>
      </c>
      <c r="C136" s="108" t="s">
        <v>187</v>
      </c>
      <c r="D136" s="114" t="s">
        <v>188</v>
      </c>
      <c r="E136" s="119" t="s">
        <v>7</v>
      </c>
      <c r="F136" s="108" t="s">
        <v>8</v>
      </c>
      <c r="G136" s="108" t="s">
        <v>190</v>
      </c>
      <c r="H136" s="118" t="s">
        <v>6</v>
      </c>
      <c r="I136" s="115" t="s">
        <v>3</v>
      </c>
      <c r="J136" s="116"/>
      <c r="K136" s="117"/>
      <c r="L136" s="114" t="s">
        <v>9</v>
      </c>
      <c r="M136" s="108" t="s">
        <v>189</v>
      </c>
      <c r="N136" s="111" t="s">
        <v>13</v>
      </c>
      <c r="O136" s="121" t="s">
        <v>11</v>
      </c>
    </row>
    <row r="137" spans="2:15" ht="14.25" customHeight="1">
      <c r="B137" s="106"/>
      <c r="C137" s="109"/>
      <c r="D137" s="124"/>
      <c r="E137" s="120"/>
      <c r="F137" s="109"/>
      <c r="G137" s="109"/>
      <c r="H137" s="105"/>
      <c r="I137" s="59" t="s">
        <v>1</v>
      </c>
      <c r="J137" s="59" t="s">
        <v>1</v>
      </c>
      <c r="K137" s="16" t="s">
        <v>4</v>
      </c>
      <c r="L137" s="106"/>
      <c r="M137" s="113"/>
      <c r="N137" s="112"/>
      <c r="O137" s="122"/>
    </row>
    <row r="138" spans="2:15">
      <c r="B138" s="39">
        <v>74</v>
      </c>
      <c r="C138" s="54" t="s">
        <v>264</v>
      </c>
      <c r="D138" s="54" t="s">
        <v>292</v>
      </c>
      <c r="E138" s="74">
        <v>1956</v>
      </c>
      <c r="F138" s="54" t="s">
        <v>266</v>
      </c>
      <c r="G138" s="54" t="s">
        <v>289</v>
      </c>
      <c r="H138" s="40">
        <v>6.9444444444444434E-2</v>
      </c>
      <c r="I138" s="16">
        <v>0</v>
      </c>
      <c r="J138" s="17">
        <v>1</v>
      </c>
      <c r="K138" s="59">
        <f>I138+J138</f>
        <v>1</v>
      </c>
      <c r="L138" s="52">
        <v>7.9875812263412879E-2</v>
      </c>
      <c r="M138" s="43">
        <f>K138*SODI!A2</f>
        <v>2.3148148148148146E-4</v>
      </c>
      <c r="N138" s="21">
        <f>L138-H138+M138</f>
        <v>1.0662849300449927E-2</v>
      </c>
      <c r="O138" s="4">
        <v>1</v>
      </c>
    </row>
    <row r="139" spans="2:15">
      <c r="B139" s="25"/>
      <c r="C139" s="25"/>
      <c r="F139" s="27"/>
      <c r="G139" s="27"/>
      <c r="H139" s="25"/>
      <c r="N139" s="26"/>
    </row>
    <row r="140" spans="2:15" ht="13.5" hidden="1" customHeight="1" thickBot="1">
      <c r="B140" s="110" t="s">
        <v>201</v>
      </c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</row>
    <row r="141" spans="2:15" ht="12.75" hidden="1" customHeight="1">
      <c r="B141" s="114" t="s">
        <v>14</v>
      </c>
      <c r="C141" s="108" t="s">
        <v>187</v>
      </c>
      <c r="D141" s="114" t="s">
        <v>188</v>
      </c>
      <c r="E141" s="119" t="s">
        <v>7</v>
      </c>
      <c r="F141" s="108" t="s">
        <v>8</v>
      </c>
      <c r="G141" s="108" t="s">
        <v>190</v>
      </c>
      <c r="H141" s="118" t="s">
        <v>6</v>
      </c>
      <c r="I141" s="115" t="s">
        <v>3</v>
      </c>
      <c r="J141" s="116"/>
      <c r="K141" s="117"/>
      <c r="L141" s="114" t="s">
        <v>9</v>
      </c>
      <c r="M141" s="108" t="s">
        <v>189</v>
      </c>
      <c r="N141" s="111" t="s">
        <v>13</v>
      </c>
      <c r="O141" s="121" t="s">
        <v>11</v>
      </c>
    </row>
    <row r="142" spans="2:15" ht="14.25" hidden="1" customHeight="1">
      <c r="B142" s="106"/>
      <c r="C142" s="109"/>
      <c r="D142" s="124"/>
      <c r="E142" s="120"/>
      <c r="F142" s="109"/>
      <c r="G142" s="109"/>
      <c r="H142" s="105"/>
      <c r="I142" s="59" t="s">
        <v>1</v>
      </c>
      <c r="J142" s="59" t="s">
        <v>1</v>
      </c>
      <c r="K142" s="16" t="s">
        <v>4</v>
      </c>
      <c r="L142" s="106"/>
      <c r="M142" s="113"/>
      <c r="N142" s="112"/>
      <c r="O142" s="122"/>
    </row>
    <row r="143" spans="2:15" hidden="1">
      <c r="B143" s="39"/>
      <c r="C143" s="57"/>
      <c r="D143" s="57"/>
      <c r="E143" s="104"/>
      <c r="F143" s="57"/>
      <c r="G143" s="58"/>
      <c r="H143" s="40"/>
      <c r="I143" s="16"/>
      <c r="J143" s="17"/>
      <c r="K143" s="59">
        <f>I143+J143</f>
        <v>0</v>
      </c>
      <c r="L143" s="19"/>
      <c r="M143" s="43">
        <f>K143*SODI!A2</f>
        <v>0</v>
      </c>
      <c r="N143" s="21">
        <f>L143-H143+M143</f>
        <v>0</v>
      </c>
      <c r="O143" s="4"/>
    </row>
    <row r="144" spans="2:15" hidden="1">
      <c r="B144" s="39"/>
      <c r="C144" s="57"/>
      <c r="D144" s="57"/>
      <c r="E144" s="104"/>
      <c r="F144" s="57"/>
      <c r="G144" s="58"/>
      <c r="H144" s="40"/>
      <c r="I144" s="16"/>
      <c r="J144" s="17"/>
      <c r="K144" s="59">
        <f>I144+J144</f>
        <v>0</v>
      </c>
      <c r="L144" s="19"/>
      <c r="M144" s="43">
        <f>K144*SODI!A2</f>
        <v>0</v>
      </c>
      <c r="N144" s="21">
        <f>L144-H144+M144</f>
        <v>0</v>
      </c>
      <c r="O144" s="4"/>
    </row>
    <row r="145" spans="2:15" hidden="1">
      <c r="B145" s="39"/>
      <c r="C145" s="57"/>
      <c r="D145" s="57"/>
      <c r="E145" s="104"/>
      <c r="F145" s="57"/>
      <c r="G145" s="58"/>
      <c r="H145" s="40"/>
      <c r="I145" s="16"/>
      <c r="J145" s="17"/>
      <c r="K145" s="59">
        <f>I145+J145</f>
        <v>0</v>
      </c>
      <c r="L145" s="19"/>
      <c r="M145" s="43">
        <f>K145*SODI!A2</f>
        <v>0</v>
      </c>
      <c r="N145" s="21">
        <f>L145-H145+M145</f>
        <v>0</v>
      </c>
      <c r="O145" s="4"/>
    </row>
    <row r="146" spans="2:15" hidden="1">
      <c r="B146" s="25"/>
      <c r="C146" s="25"/>
      <c r="F146" s="27"/>
      <c r="G146" s="27"/>
      <c r="H146" s="25"/>
      <c r="N146" s="26"/>
    </row>
    <row r="147" spans="2:15" hidden="1">
      <c r="B147" s="25"/>
      <c r="C147" s="25"/>
      <c r="F147" s="27"/>
      <c r="G147" s="27"/>
      <c r="H147" s="25"/>
      <c r="N147" s="26"/>
    </row>
    <row r="148" spans="2:15" hidden="1"/>
    <row r="149" spans="2:15">
      <c r="F149" s="28" t="s">
        <v>23</v>
      </c>
    </row>
  </sheetData>
  <sortState ref="B83:N86">
    <sortCondition ref="N83:N86"/>
  </sortState>
  <mergeCells count="211">
    <mergeCell ref="O68:O69"/>
    <mergeCell ref="D68:D69"/>
    <mergeCell ref="E68:E69"/>
    <mergeCell ref="F68:F69"/>
    <mergeCell ref="B4:O4"/>
    <mergeCell ref="H68:H69"/>
    <mergeCell ref="N56:N57"/>
    <mergeCell ref="M47:M48"/>
    <mergeCell ref="I68:K68"/>
    <mergeCell ref="L68:L69"/>
    <mergeCell ref="B80:O80"/>
    <mergeCell ref="B81:B82"/>
    <mergeCell ref="C81:C82"/>
    <mergeCell ref="D81:D82"/>
    <mergeCell ref="B1:O1"/>
    <mergeCell ref="B2:O2"/>
    <mergeCell ref="B68:B69"/>
    <mergeCell ref="M68:M69"/>
    <mergeCell ref="C68:C69"/>
    <mergeCell ref="L47:L48"/>
    <mergeCell ref="E81:E82"/>
    <mergeCell ref="F81:F82"/>
    <mergeCell ref="H81:H82"/>
    <mergeCell ref="I81:K81"/>
    <mergeCell ref="L81:L82"/>
    <mergeCell ref="O81:O82"/>
    <mergeCell ref="B46:O46"/>
    <mergeCell ref="B47:B48"/>
    <mergeCell ref="C47:C48"/>
    <mergeCell ref="D47:D48"/>
    <mergeCell ref="E47:E48"/>
    <mergeCell ref="F56:F57"/>
    <mergeCell ref="F47:F48"/>
    <mergeCell ref="D56:D57"/>
    <mergeCell ref="E56:E57"/>
    <mergeCell ref="L56:L57"/>
    <mergeCell ref="N68:N69"/>
    <mergeCell ref="N47:N48"/>
    <mergeCell ref="B5:O5"/>
    <mergeCell ref="B6:B7"/>
    <mergeCell ref="C6:C7"/>
    <mergeCell ref="D6:D7"/>
    <mergeCell ref="E6:E7"/>
    <mergeCell ref="F6:F7"/>
    <mergeCell ref="H6:H7"/>
    <mergeCell ref="I6:K6"/>
    <mergeCell ref="G6:G7"/>
    <mergeCell ref="M6:M7"/>
    <mergeCell ref="N6:N7"/>
    <mergeCell ref="O6:O7"/>
    <mergeCell ref="B28:O28"/>
    <mergeCell ref="B29:B30"/>
    <mergeCell ref="C29:C30"/>
    <mergeCell ref="M29:M30"/>
    <mergeCell ref="O29:O30"/>
    <mergeCell ref="M56:M57"/>
    <mergeCell ref="B94:B95"/>
    <mergeCell ref="N29:N30"/>
    <mergeCell ref="C56:C57"/>
    <mergeCell ref="M81:M82"/>
    <mergeCell ref="N81:N82"/>
    <mergeCell ref="B88:O88"/>
    <mergeCell ref="C89:C90"/>
    <mergeCell ref="D89:D90"/>
    <mergeCell ref="E89:E90"/>
    <mergeCell ref="B93:O93"/>
    <mergeCell ref="E29:E30"/>
    <mergeCell ref="H29:H30"/>
    <mergeCell ref="I29:K29"/>
    <mergeCell ref="O89:O90"/>
    <mergeCell ref="D29:D30"/>
    <mergeCell ref="B89:B90"/>
    <mergeCell ref="O47:O48"/>
    <mergeCell ref="B55:O55"/>
    <mergeCell ref="B56:B57"/>
    <mergeCell ref="C98:C99"/>
    <mergeCell ref="H98:H99"/>
    <mergeCell ref="H103:H104"/>
    <mergeCell ref="G103:G104"/>
    <mergeCell ref="I103:K103"/>
    <mergeCell ref="C94:C95"/>
    <mergeCell ref="D94:D95"/>
    <mergeCell ref="E94:E95"/>
    <mergeCell ref="F94:F95"/>
    <mergeCell ref="H94:H95"/>
    <mergeCell ref="I94:K94"/>
    <mergeCell ref="L94:L95"/>
    <mergeCell ref="O94:O95"/>
    <mergeCell ref="D103:D104"/>
    <mergeCell ref="E103:E104"/>
    <mergeCell ref="F103:F104"/>
    <mergeCell ref="N94:N95"/>
    <mergeCell ref="M103:M104"/>
    <mergeCell ref="N103:N104"/>
    <mergeCell ref="L98:L99"/>
    <mergeCell ref="M98:M99"/>
    <mergeCell ref="N98:N99"/>
    <mergeCell ref="B102:O102"/>
    <mergeCell ref="B103:B104"/>
    <mergeCell ref="C103:C104"/>
    <mergeCell ref="F98:F99"/>
    <mergeCell ref="O98:O99"/>
    <mergeCell ref="I98:K98"/>
    <mergeCell ref="O103:O104"/>
    <mergeCell ref="B98:B99"/>
    <mergeCell ref="B116:O116"/>
    <mergeCell ref="B117:B118"/>
    <mergeCell ref="C117:C118"/>
    <mergeCell ref="B111:B112"/>
    <mergeCell ref="C111:C112"/>
    <mergeCell ref="D111:D112"/>
    <mergeCell ref="O111:O112"/>
    <mergeCell ref="F117:F118"/>
    <mergeCell ref="H117:H118"/>
    <mergeCell ref="I117:K117"/>
    <mergeCell ref="L103:L104"/>
    <mergeCell ref="I111:K111"/>
    <mergeCell ref="L111:L112"/>
    <mergeCell ref="B110:O110"/>
    <mergeCell ref="E111:E112"/>
    <mergeCell ref="M111:M112"/>
    <mergeCell ref="N111:N112"/>
    <mergeCell ref="G111:G112"/>
    <mergeCell ref="F111:F112"/>
    <mergeCell ref="H111:H112"/>
    <mergeCell ref="C122:C123"/>
    <mergeCell ref="D122:D123"/>
    <mergeCell ref="E122:E123"/>
    <mergeCell ref="F122:F123"/>
    <mergeCell ref="M117:M118"/>
    <mergeCell ref="N117:N118"/>
    <mergeCell ref="I122:K122"/>
    <mergeCell ref="E117:E118"/>
    <mergeCell ref="G117:G118"/>
    <mergeCell ref="O122:O123"/>
    <mergeCell ref="H122:H123"/>
    <mergeCell ref="L117:L118"/>
    <mergeCell ref="L122:L123"/>
    <mergeCell ref="M122:M123"/>
    <mergeCell ref="N122:N123"/>
    <mergeCell ref="O117:O118"/>
    <mergeCell ref="B121:O121"/>
    <mergeCell ref="B122:B123"/>
    <mergeCell ref="D117:D118"/>
    <mergeCell ref="O141:O142"/>
    <mergeCell ref="O136:O137"/>
    <mergeCell ref="B140:O140"/>
    <mergeCell ref="B141:B142"/>
    <mergeCell ref="C141:C142"/>
    <mergeCell ref="O130:O131"/>
    <mergeCell ref="I141:K141"/>
    <mergeCell ref="C136:C137"/>
    <mergeCell ref="D136:D137"/>
    <mergeCell ref="F130:F131"/>
    <mergeCell ref="N136:N137"/>
    <mergeCell ref="M130:M131"/>
    <mergeCell ref="N130:N131"/>
    <mergeCell ref="I136:K136"/>
    <mergeCell ref="L136:L137"/>
    <mergeCell ref="I130:K130"/>
    <mergeCell ref="L130:L131"/>
    <mergeCell ref="C130:C131"/>
    <mergeCell ref="D130:D131"/>
    <mergeCell ref="G136:G137"/>
    <mergeCell ref="E136:E137"/>
    <mergeCell ref="F136:F137"/>
    <mergeCell ref="L89:L90"/>
    <mergeCell ref="E98:E99"/>
    <mergeCell ref="D98:D99"/>
    <mergeCell ref="G89:G90"/>
    <mergeCell ref="H130:H131"/>
    <mergeCell ref="L141:L142"/>
    <mergeCell ref="F89:F90"/>
    <mergeCell ref="H89:H90"/>
    <mergeCell ref="I89:K89"/>
    <mergeCell ref="B129:O129"/>
    <mergeCell ref="B130:B131"/>
    <mergeCell ref="M136:M137"/>
    <mergeCell ref="M89:M90"/>
    <mergeCell ref="D141:D142"/>
    <mergeCell ref="E141:E142"/>
    <mergeCell ref="F141:F142"/>
    <mergeCell ref="H141:H142"/>
    <mergeCell ref="E130:E131"/>
    <mergeCell ref="G122:G123"/>
    <mergeCell ref="H136:H137"/>
    <mergeCell ref="O56:O57"/>
    <mergeCell ref="M141:M142"/>
    <mergeCell ref="N141:N142"/>
    <mergeCell ref="B135:O135"/>
    <mergeCell ref="B136:B137"/>
    <mergeCell ref="N89:N90"/>
    <mergeCell ref="M94:M95"/>
    <mergeCell ref="G29:G30"/>
    <mergeCell ref="L29:L30"/>
    <mergeCell ref="L6:L7"/>
    <mergeCell ref="F29:F30"/>
    <mergeCell ref="I56:K56"/>
    <mergeCell ref="G56:G57"/>
    <mergeCell ref="G47:G48"/>
    <mergeCell ref="H56:H57"/>
    <mergeCell ref="H47:H48"/>
    <mergeCell ref="I47:K47"/>
    <mergeCell ref="B67:O67"/>
    <mergeCell ref="G141:G142"/>
    <mergeCell ref="G130:G131"/>
    <mergeCell ref="G68:G69"/>
    <mergeCell ref="G81:G82"/>
    <mergeCell ref="G94:G95"/>
    <mergeCell ref="G98:G99"/>
    <mergeCell ref="B97:O97"/>
  </mergeCells>
  <pageMargins left="1.0236220472440944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F18" sqref="F18"/>
    </sheetView>
  </sheetViews>
  <sheetFormatPr defaultRowHeight="13.2"/>
  <cols>
    <col min="1" max="1" width="13.88671875" customWidth="1"/>
    <col min="2" max="2" width="12.44140625" customWidth="1"/>
    <col min="3" max="3" width="5" bestFit="1" customWidth="1"/>
    <col min="5" max="5" width="4.88671875" bestFit="1" customWidth="1"/>
  </cols>
  <sheetData>
    <row r="1" spans="1:5">
      <c r="A1" s="56"/>
      <c r="B1" s="56"/>
      <c r="C1" s="55"/>
      <c r="D1" s="55"/>
      <c r="E1" s="55"/>
    </row>
    <row r="2" spans="1:5">
      <c r="A2" s="56"/>
      <c r="B2" s="56"/>
      <c r="C2" s="55"/>
      <c r="D2" s="55"/>
      <c r="E2" s="55"/>
    </row>
    <row r="3" spans="1:5">
      <c r="A3" s="56"/>
      <c r="B3" s="56"/>
      <c r="C3" s="55"/>
      <c r="D3" s="55"/>
      <c r="E3" s="5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activeCell="B1" sqref="B1"/>
    </sheetView>
  </sheetViews>
  <sheetFormatPr defaultRowHeight="13.2"/>
  <cols>
    <col min="1" max="1" width="13.33203125" customWidth="1"/>
  </cols>
  <sheetData>
    <row r="1" spans="1:4">
      <c r="A1" t="s">
        <v>0</v>
      </c>
    </row>
    <row r="2" spans="1:4">
      <c r="A2" s="2">
        <v>3.4722222222222224E-4</v>
      </c>
    </row>
    <row r="3" spans="1:4">
      <c r="A3" s="2">
        <v>6.9444444444444447E-4</v>
      </c>
      <c r="B3" s="1"/>
      <c r="D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70"/>
  <sheetViews>
    <sheetView topLeftCell="B1" workbookViewId="0">
      <selection activeCell="J15" sqref="J15"/>
    </sheetView>
  </sheetViews>
  <sheetFormatPr defaultColWidth="9.109375" defaultRowHeight="13.2" outlineLevelCol="1"/>
  <cols>
    <col min="1" max="1" width="0.88671875" style="10" hidden="1" customWidth="1" outlineLevel="1"/>
    <col min="2" max="2" width="3.6640625" style="26" customWidth="1" collapsed="1"/>
    <col min="3" max="3" width="18.88671875" style="10" customWidth="1"/>
    <col min="4" max="4" width="5" style="26" customWidth="1"/>
    <col min="5" max="5" width="13" style="28" customWidth="1"/>
    <col min="6" max="7" width="4" style="29" customWidth="1"/>
    <col min="8" max="8" width="7.33203125" style="26" customWidth="1"/>
    <col min="9" max="9" width="2.5546875" style="26" customWidth="1"/>
    <col min="10" max="10" width="3" style="26" customWidth="1"/>
    <col min="11" max="12" width="2.33203125" style="26" hidden="1" customWidth="1"/>
    <col min="13" max="13" width="2.33203125" style="26" customWidth="1"/>
    <col min="14" max="14" width="7.109375" style="26" customWidth="1"/>
    <col min="15" max="15" width="7.44140625" style="26" customWidth="1"/>
    <col min="16" max="16" width="6.5546875" style="29" customWidth="1"/>
    <col min="17" max="17" width="6.33203125" style="29" customWidth="1"/>
    <col min="18" max="18" width="6.88671875" style="29" customWidth="1"/>
    <col min="19" max="19" width="3" style="26" customWidth="1"/>
    <col min="20" max="20" width="2.88671875" style="10" customWidth="1"/>
    <col min="21" max="16384" width="9.109375" style="10"/>
  </cols>
  <sheetData>
    <row r="1" spans="2:19" s="7" customFormat="1" ht="17.399999999999999">
      <c r="B1" s="130" t="s">
        <v>21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2:19" s="7" customFormat="1" ht="17.399999999999999">
      <c r="B2" s="130" t="s">
        <v>20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spans="2:19" s="7" customFormat="1" ht="15.6">
      <c r="B3" s="131" t="s">
        <v>19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2:19" s="7" customFormat="1" ht="15" customHeight="1">
      <c r="B4" s="8"/>
      <c r="C4" s="152" t="s">
        <v>35</v>
      </c>
      <c r="D4" s="152"/>
      <c r="E4" s="152"/>
      <c r="F4" s="8"/>
      <c r="G4" s="8"/>
      <c r="H4" s="8"/>
      <c r="I4" s="8"/>
      <c r="J4" s="8"/>
      <c r="K4" s="8"/>
      <c r="L4" s="8"/>
      <c r="M4" s="8"/>
      <c r="N4" s="9"/>
      <c r="O4" s="8"/>
      <c r="P4" s="8"/>
      <c r="Q4" s="8"/>
      <c r="R4" s="8"/>
      <c r="S4" s="9"/>
    </row>
    <row r="5" spans="2:19" ht="15.6">
      <c r="B5" s="153" t="s">
        <v>15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</row>
    <row r="6" spans="2:19" ht="15.6">
      <c r="B6" s="153" t="s">
        <v>22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</row>
    <row r="7" spans="2:19" s="12" customFormat="1" ht="15.6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2:19" ht="13.8" thickBot="1">
      <c r="B8" s="151" t="s">
        <v>24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</row>
    <row r="9" spans="2:19">
      <c r="B9" s="142" t="s">
        <v>14</v>
      </c>
      <c r="C9" s="142" t="s">
        <v>18</v>
      </c>
      <c r="D9" s="142" t="s">
        <v>7</v>
      </c>
      <c r="E9" s="149" t="s">
        <v>8</v>
      </c>
      <c r="F9" s="149" t="s">
        <v>5</v>
      </c>
      <c r="G9" s="33" t="s">
        <v>182</v>
      </c>
      <c r="H9" s="137" t="s">
        <v>6</v>
      </c>
      <c r="I9" s="139" t="s">
        <v>3</v>
      </c>
      <c r="J9" s="140"/>
      <c r="K9" s="140"/>
      <c r="L9" s="140"/>
      <c r="M9" s="141"/>
      <c r="N9" s="108" t="s">
        <v>0</v>
      </c>
      <c r="O9" s="142" t="s">
        <v>9</v>
      </c>
      <c r="P9" s="144" t="s">
        <v>12</v>
      </c>
      <c r="Q9" s="146" t="s">
        <v>13</v>
      </c>
      <c r="R9" s="133" t="s">
        <v>10</v>
      </c>
      <c r="S9" s="135" t="s">
        <v>11</v>
      </c>
    </row>
    <row r="10" spans="2:19" ht="14.25" customHeight="1">
      <c r="B10" s="143"/>
      <c r="C10" s="143"/>
      <c r="D10" s="143"/>
      <c r="E10" s="150"/>
      <c r="F10" s="150"/>
      <c r="G10" s="34" t="s">
        <v>183</v>
      </c>
      <c r="H10" s="138"/>
      <c r="I10" s="14" t="s">
        <v>1</v>
      </c>
      <c r="J10" s="14" t="s">
        <v>1</v>
      </c>
      <c r="K10" s="30"/>
      <c r="L10" s="30"/>
      <c r="M10" s="13" t="s">
        <v>4</v>
      </c>
      <c r="N10" s="113"/>
      <c r="O10" s="143"/>
      <c r="P10" s="145"/>
      <c r="Q10" s="147"/>
      <c r="R10" s="134"/>
      <c r="S10" s="136"/>
    </row>
    <row r="11" spans="2:19">
      <c r="B11" s="4">
        <v>1</v>
      </c>
      <c r="C11" s="3" t="s">
        <v>146</v>
      </c>
      <c r="D11" s="4">
        <v>1999</v>
      </c>
      <c r="E11" s="3" t="s">
        <v>118</v>
      </c>
      <c r="F11" s="4">
        <v>1</v>
      </c>
      <c r="G11" s="4">
        <v>1</v>
      </c>
      <c r="H11" s="15">
        <v>3.4722222222222224E-4</v>
      </c>
      <c r="I11" s="16"/>
      <c r="J11" s="17"/>
      <c r="K11" s="31"/>
      <c r="L11" s="31"/>
      <c r="M11" s="14">
        <f t="shared" ref="M11:M34" si="0">I11+J11+K11+L11</f>
        <v>0</v>
      </c>
      <c r="N11" s="18">
        <f>SODI!$A$2*(I11+J11+K11+L11)</f>
        <v>0</v>
      </c>
      <c r="O11" s="19"/>
      <c r="P11" s="20">
        <f t="shared" ref="P11:P34" si="1">O11-H11</f>
        <v>-3.4722222222222224E-4</v>
      </c>
      <c r="Q11" s="21">
        <f t="shared" ref="Q11:Q34" si="2">P11+N11</f>
        <v>-3.4722222222222224E-4</v>
      </c>
      <c r="R11" s="22">
        <v>0</v>
      </c>
      <c r="S11" s="23"/>
    </row>
    <row r="12" spans="2:19">
      <c r="B12" s="4">
        <v>2</v>
      </c>
      <c r="C12" s="3" t="s">
        <v>99</v>
      </c>
      <c r="D12" s="4">
        <v>2001</v>
      </c>
      <c r="E12" s="3" t="s">
        <v>94</v>
      </c>
      <c r="F12" s="4">
        <v>2</v>
      </c>
      <c r="G12" s="4">
        <v>2</v>
      </c>
      <c r="H12" s="15">
        <v>6.9444444444444447E-4</v>
      </c>
      <c r="I12" s="16"/>
      <c r="J12" s="17"/>
      <c r="K12" s="31"/>
      <c r="L12" s="31"/>
      <c r="M12" s="14">
        <f t="shared" si="0"/>
        <v>0</v>
      </c>
      <c r="N12" s="18">
        <f>SODI!$A$2*(I12+J12+K12+L12)</f>
        <v>0</v>
      </c>
      <c r="O12" s="19"/>
      <c r="P12" s="20">
        <f t="shared" si="1"/>
        <v>-6.9444444444444447E-4</v>
      </c>
      <c r="Q12" s="21">
        <f t="shared" si="2"/>
        <v>-6.9444444444444447E-4</v>
      </c>
      <c r="R12" s="22">
        <f>Q12-Q11</f>
        <v>-3.4722222222222224E-4</v>
      </c>
      <c r="S12" s="23"/>
    </row>
    <row r="13" spans="2:19">
      <c r="B13" s="4">
        <v>3</v>
      </c>
      <c r="C13" s="3" t="s">
        <v>149</v>
      </c>
      <c r="D13" s="4">
        <v>2000</v>
      </c>
      <c r="E13" s="3" t="s">
        <v>114</v>
      </c>
      <c r="F13" s="4">
        <v>3</v>
      </c>
      <c r="G13" s="4">
        <v>3</v>
      </c>
      <c r="H13" s="15">
        <v>1.0416666666666667E-3</v>
      </c>
      <c r="I13" s="16"/>
      <c r="J13" s="17"/>
      <c r="K13" s="31"/>
      <c r="L13" s="31"/>
      <c r="M13" s="14">
        <f t="shared" si="0"/>
        <v>0</v>
      </c>
      <c r="N13" s="18">
        <f>SODI!$A$2*(I13+J13+K13+L13)</f>
        <v>0</v>
      </c>
      <c r="O13" s="19"/>
      <c r="P13" s="20">
        <f t="shared" si="1"/>
        <v>-1.0416666666666667E-3</v>
      </c>
      <c r="Q13" s="21">
        <f t="shared" si="2"/>
        <v>-1.0416666666666667E-3</v>
      </c>
      <c r="R13" s="22">
        <f>Q13-Q11</f>
        <v>-6.9444444444444436E-4</v>
      </c>
      <c r="S13" s="23"/>
    </row>
    <row r="14" spans="2:19">
      <c r="B14" s="4">
        <v>4</v>
      </c>
      <c r="C14" s="3" t="s">
        <v>150</v>
      </c>
      <c r="D14" s="4">
        <v>2000</v>
      </c>
      <c r="E14" s="3" t="s">
        <v>118</v>
      </c>
      <c r="F14" s="4">
        <v>4</v>
      </c>
      <c r="G14" s="4">
        <v>4</v>
      </c>
      <c r="H14" s="15">
        <v>1.38888888888889E-3</v>
      </c>
      <c r="I14" s="16"/>
      <c r="J14" s="17"/>
      <c r="K14" s="31"/>
      <c r="L14" s="31"/>
      <c r="M14" s="14">
        <f t="shared" si="0"/>
        <v>0</v>
      </c>
      <c r="N14" s="18">
        <f>SODI!$A$2*(I14+J14+K14+L14)</f>
        <v>0</v>
      </c>
      <c r="O14" s="19"/>
      <c r="P14" s="20">
        <f t="shared" si="1"/>
        <v>-1.38888888888889E-3</v>
      </c>
      <c r="Q14" s="21">
        <f t="shared" si="2"/>
        <v>-1.38888888888889E-3</v>
      </c>
      <c r="R14" s="22">
        <f>Q14-Q11</f>
        <v>-1.0416666666666677E-3</v>
      </c>
      <c r="S14" s="23"/>
    </row>
    <row r="15" spans="2:19">
      <c r="B15" s="4">
        <v>5</v>
      </c>
      <c r="C15" s="3" t="s">
        <v>58</v>
      </c>
      <c r="D15" s="4">
        <v>2000</v>
      </c>
      <c r="E15" s="3" t="s">
        <v>53</v>
      </c>
      <c r="F15" s="4">
        <v>5</v>
      </c>
      <c r="G15" s="4">
        <v>5</v>
      </c>
      <c r="H15" s="15">
        <v>1.7361111111111099E-3</v>
      </c>
      <c r="I15" s="16"/>
      <c r="J15" s="17"/>
      <c r="K15" s="31"/>
      <c r="L15" s="31"/>
      <c r="M15" s="14">
        <f t="shared" si="0"/>
        <v>0</v>
      </c>
      <c r="N15" s="18">
        <f>SODI!$A$2*(I15+J15+K15+L15)</f>
        <v>0</v>
      </c>
      <c r="O15" s="19"/>
      <c r="P15" s="20">
        <f t="shared" si="1"/>
        <v>-1.7361111111111099E-3</v>
      </c>
      <c r="Q15" s="21">
        <f t="shared" si="2"/>
        <v>-1.7361111111111099E-3</v>
      </c>
      <c r="R15" s="22">
        <f>Q15-Q11</f>
        <v>-1.3888888888888876E-3</v>
      </c>
      <c r="S15" s="23"/>
    </row>
    <row r="16" spans="2:19">
      <c r="B16" s="4">
        <v>6</v>
      </c>
      <c r="C16" s="3" t="s">
        <v>59</v>
      </c>
      <c r="D16" s="4">
        <v>1999</v>
      </c>
      <c r="E16" s="3" t="s">
        <v>53</v>
      </c>
      <c r="F16" s="4">
        <v>6</v>
      </c>
      <c r="G16" s="4">
        <v>6</v>
      </c>
      <c r="H16" s="15">
        <v>2.0833333333333298E-3</v>
      </c>
      <c r="I16" s="16"/>
      <c r="J16" s="17"/>
      <c r="K16" s="35"/>
      <c r="L16" s="35"/>
      <c r="M16" s="14">
        <f t="shared" si="0"/>
        <v>0</v>
      </c>
      <c r="N16" s="18">
        <f>SODI!$A$2*(I16+J16+K16+L16)</f>
        <v>0</v>
      </c>
      <c r="O16" s="19" t="s">
        <v>173</v>
      </c>
      <c r="P16" s="20" t="e">
        <f t="shared" si="1"/>
        <v>#VALUE!</v>
      </c>
      <c r="Q16" s="21" t="e">
        <f t="shared" si="2"/>
        <v>#VALUE!</v>
      </c>
      <c r="R16" s="22" t="e">
        <f>Q16-Q11</f>
        <v>#VALUE!</v>
      </c>
      <c r="S16" s="23"/>
    </row>
    <row r="17" spans="2:19">
      <c r="B17" s="4">
        <v>7</v>
      </c>
      <c r="C17" s="24" t="s">
        <v>61</v>
      </c>
      <c r="D17" s="4">
        <v>1999</v>
      </c>
      <c r="E17" s="3" t="s">
        <v>62</v>
      </c>
      <c r="F17" s="4">
        <v>7</v>
      </c>
      <c r="G17" s="4">
        <v>7</v>
      </c>
      <c r="H17" s="15">
        <v>2.43055555555555E-3</v>
      </c>
      <c r="I17" s="16"/>
      <c r="J17" s="17"/>
      <c r="K17" s="35"/>
      <c r="L17" s="35"/>
      <c r="M17" s="14">
        <f t="shared" si="0"/>
        <v>0</v>
      </c>
      <c r="N17" s="18">
        <f>SODI!$A$2*(I17+J17+K17+L17)</f>
        <v>0</v>
      </c>
      <c r="O17" s="19"/>
      <c r="P17" s="20">
        <f t="shared" si="1"/>
        <v>-2.43055555555555E-3</v>
      </c>
      <c r="Q17" s="21">
        <f t="shared" si="2"/>
        <v>-2.43055555555555E-3</v>
      </c>
      <c r="R17" s="22">
        <f>Q17-Q11</f>
        <v>-2.0833333333333277E-3</v>
      </c>
      <c r="S17" s="23"/>
    </row>
    <row r="18" spans="2:19">
      <c r="B18" s="4">
        <v>8</v>
      </c>
      <c r="C18" s="5" t="s">
        <v>148</v>
      </c>
      <c r="D18" s="6">
        <v>2000</v>
      </c>
      <c r="E18" s="5" t="s">
        <v>145</v>
      </c>
      <c r="F18" s="4">
        <v>8</v>
      </c>
      <c r="G18" s="4">
        <v>8</v>
      </c>
      <c r="H18" s="15">
        <v>2.7777777777777801E-3</v>
      </c>
      <c r="I18" s="16"/>
      <c r="J18" s="17"/>
      <c r="K18" s="35"/>
      <c r="L18" s="35"/>
      <c r="M18" s="14">
        <f t="shared" si="0"/>
        <v>0</v>
      </c>
      <c r="N18" s="18">
        <f>SODI!$A$2*(I18+J18+K18+L18)</f>
        <v>0</v>
      </c>
      <c r="O18" s="19"/>
      <c r="P18" s="20">
        <f t="shared" si="1"/>
        <v>-2.7777777777777801E-3</v>
      </c>
      <c r="Q18" s="21">
        <f t="shared" si="2"/>
        <v>-2.7777777777777801E-3</v>
      </c>
      <c r="R18" s="22">
        <f>Q18-Q11</f>
        <v>-2.4305555555555578E-3</v>
      </c>
      <c r="S18" s="23"/>
    </row>
    <row r="19" spans="2:19">
      <c r="B19" s="4">
        <v>9</v>
      </c>
      <c r="C19" s="3" t="s">
        <v>63</v>
      </c>
      <c r="D19" s="4">
        <v>2000</v>
      </c>
      <c r="E19" s="3" t="s">
        <v>62</v>
      </c>
      <c r="F19" s="4">
        <v>9</v>
      </c>
      <c r="G19" s="4">
        <v>9</v>
      </c>
      <c r="H19" s="15">
        <v>3.1250000000000002E-3</v>
      </c>
      <c r="I19" s="16"/>
      <c r="J19" s="17"/>
      <c r="K19" s="35"/>
      <c r="L19" s="35"/>
      <c r="M19" s="14">
        <f t="shared" si="0"/>
        <v>0</v>
      </c>
      <c r="N19" s="18">
        <f>SODI!$A$2*(I19+J19+K19+L19)</f>
        <v>0</v>
      </c>
      <c r="O19" s="19"/>
      <c r="P19" s="20">
        <f t="shared" si="1"/>
        <v>-3.1250000000000002E-3</v>
      </c>
      <c r="Q19" s="21">
        <f t="shared" si="2"/>
        <v>-3.1250000000000002E-3</v>
      </c>
      <c r="R19" s="22">
        <f>Q19-Q11</f>
        <v>-2.7777777777777779E-3</v>
      </c>
      <c r="S19" s="23"/>
    </row>
    <row r="20" spans="2:19">
      <c r="B20" s="4">
        <v>10</v>
      </c>
      <c r="C20" s="24" t="s">
        <v>147</v>
      </c>
      <c r="D20" s="4">
        <v>1999</v>
      </c>
      <c r="E20" s="3" t="s">
        <v>118</v>
      </c>
      <c r="F20" s="4">
        <v>10</v>
      </c>
      <c r="G20" s="4">
        <v>10</v>
      </c>
      <c r="H20" s="15">
        <v>3.4722222222222199E-3</v>
      </c>
      <c r="I20" s="16"/>
      <c r="J20" s="17"/>
      <c r="K20" s="35"/>
      <c r="L20" s="35"/>
      <c r="M20" s="14">
        <f t="shared" si="0"/>
        <v>0</v>
      </c>
      <c r="N20" s="18">
        <f>SODI!$A$2*(I20+J20+K20+L20)</f>
        <v>0</v>
      </c>
      <c r="O20" s="19"/>
      <c r="P20" s="20">
        <f t="shared" si="1"/>
        <v>-3.4722222222222199E-3</v>
      </c>
      <c r="Q20" s="21">
        <f t="shared" si="2"/>
        <v>-3.4722222222222199E-3</v>
      </c>
      <c r="R20" s="22">
        <f>Q20-Q11</f>
        <v>-3.1249999999999976E-3</v>
      </c>
      <c r="S20" s="23"/>
    </row>
    <row r="21" spans="2:19" ht="12" customHeight="1">
      <c r="B21" s="4">
        <v>11</v>
      </c>
      <c r="C21" s="3" t="s">
        <v>157</v>
      </c>
      <c r="D21" s="4">
        <v>2001</v>
      </c>
      <c r="E21" s="3" t="s">
        <v>114</v>
      </c>
      <c r="F21" s="4">
        <v>11</v>
      </c>
      <c r="G21" s="4">
        <v>11</v>
      </c>
      <c r="H21" s="15">
        <v>3.81944444444444E-3</v>
      </c>
      <c r="I21" s="16"/>
      <c r="J21" s="17"/>
      <c r="K21" s="35"/>
      <c r="L21" s="35"/>
      <c r="M21" s="14">
        <f t="shared" si="0"/>
        <v>0</v>
      </c>
      <c r="N21" s="18">
        <f>SODI!$A$2*(I21+J21+K21+L21)</f>
        <v>0</v>
      </c>
      <c r="O21" s="19"/>
      <c r="P21" s="20">
        <f t="shared" si="1"/>
        <v>-3.81944444444444E-3</v>
      </c>
      <c r="Q21" s="21">
        <f t="shared" si="2"/>
        <v>-3.81944444444444E-3</v>
      </c>
      <c r="R21" s="22">
        <f>Q21-Q11</f>
        <v>-3.4722222222222177E-3</v>
      </c>
      <c r="S21" s="23"/>
    </row>
    <row r="22" spans="2:19">
      <c r="B22" s="4">
        <v>12</v>
      </c>
      <c r="C22" s="3" t="s">
        <v>80</v>
      </c>
      <c r="D22" s="4">
        <v>2000</v>
      </c>
      <c r="E22" s="3" t="s">
        <v>68</v>
      </c>
      <c r="F22" s="4">
        <v>12</v>
      </c>
      <c r="G22" s="4">
        <v>12</v>
      </c>
      <c r="H22" s="15">
        <v>4.1666666666666597E-3</v>
      </c>
      <c r="I22" s="16"/>
      <c r="J22" s="17"/>
      <c r="K22" s="35"/>
      <c r="L22" s="35"/>
      <c r="M22" s="14">
        <f t="shared" si="0"/>
        <v>0</v>
      </c>
      <c r="N22" s="18">
        <f>SODI!$A$2*(I22+J22+K22+L22)</f>
        <v>0</v>
      </c>
      <c r="O22" s="19"/>
      <c r="P22" s="20">
        <f t="shared" si="1"/>
        <v>-4.1666666666666597E-3</v>
      </c>
      <c r="Q22" s="21">
        <f t="shared" si="2"/>
        <v>-4.1666666666666597E-3</v>
      </c>
      <c r="R22" s="22">
        <f>Q22-Q11</f>
        <v>-3.8194444444444374E-3</v>
      </c>
      <c r="S22" s="23"/>
    </row>
    <row r="23" spans="2:19">
      <c r="B23" s="4">
        <v>13</v>
      </c>
      <c r="C23" s="5" t="s">
        <v>105</v>
      </c>
      <c r="D23" s="6">
        <v>2000</v>
      </c>
      <c r="E23" s="5" t="s">
        <v>94</v>
      </c>
      <c r="F23" s="4">
        <v>13</v>
      </c>
      <c r="G23" s="4">
        <v>13</v>
      </c>
      <c r="H23" s="15">
        <v>4.5138888888888902E-3</v>
      </c>
      <c r="I23" s="16"/>
      <c r="J23" s="17"/>
      <c r="K23" s="35"/>
      <c r="L23" s="35"/>
      <c r="M23" s="14">
        <f t="shared" si="0"/>
        <v>0</v>
      </c>
      <c r="N23" s="18">
        <f>SODI!$A$2*(I23+J23+K23+L23)</f>
        <v>0</v>
      </c>
      <c r="O23" s="19"/>
      <c r="P23" s="20">
        <f t="shared" si="1"/>
        <v>-4.5138888888888902E-3</v>
      </c>
      <c r="Q23" s="21">
        <f t="shared" si="2"/>
        <v>-4.5138888888888902E-3</v>
      </c>
      <c r="R23" s="22">
        <f>Q23-Q11</f>
        <v>-4.1666666666666683E-3</v>
      </c>
      <c r="S23" s="23"/>
    </row>
    <row r="24" spans="2:19">
      <c r="B24" s="4">
        <v>14</v>
      </c>
      <c r="C24" s="3" t="s">
        <v>57</v>
      </c>
      <c r="D24" s="4">
        <v>1999</v>
      </c>
      <c r="E24" s="3" t="s">
        <v>53</v>
      </c>
      <c r="F24" s="4">
        <v>14</v>
      </c>
      <c r="G24" s="4">
        <v>14</v>
      </c>
      <c r="H24" s="15">
        <v>4.8611111111111103E-3</v>
      </c>
      <c r="I24" s="16"/>
      <c r="J24" s="17"/>
      <c r="K24" s="35"/>
      <c r="L24" s="35"/>
      <c r="M24" s="14">
        <f t="shared" si="0"/>
        <v>0</v>
      </c>
      <c r="N24" s="18">
        <f>SODI!$A$2*(I24+J24+K24+L24)</f>
        <v>0</v>
      </c>
      <c r="O24" s="19"/>
      <c r="P24" s="20">
        <f t="shared" si="1"/>
        <v>-4.8611111111111103E-3</v>
      </c>
      <c r="Q24" s="21">
        <f t="shared" si="2"/>
        <v>-4.8611111111111103E-3</v>
      </c>
      <c r="R24" s="22">
        <f>Q24-Q11</f>
        <v>-4.5138888888888885E-3</v>
      </c>
      <c r="S24" s="23"/>
    </row>
    <row r="25" spans="2:19">
      <c r="B25" s="4">
        <v>15</v>
      </c>
      <c r="C25" s="3" t="s">
        <v>82</v>
      </c>
      <c r="D25" s="4">
        <v>1999</v>
      </c>
      <c r="E25" s="3" t="s">
        <v>68</v>
      </c>
      <c r="F25" s="4">
        <v>15</v>
      </c>
      <c r="G25" s="4">
        <v>15</v>
      </c>
      <c r="H25" s="15">
        <v>5.2083333333333296E-3</v>
      </c>
      <c r="I25" s="16"/>
      <c r="J25" s="17"/>
      <c r="K25" s="35"/>
      <c r="L25" s="35"/>
      <c r="M25" s="14">
        <f t="shared" si="0"/>
        <v>0</v>
      </c>
      <c r="N25" s="18">
        <f>SODI!$A$2*(I25+J25+K25+L25)</f>
        <v>0</v>
      </c>
      <c r="O25" s="19"/>
      <c r="P25" s="20">
        <f t="shared" si="1"/>
        <v>-5.2083333333333296E-3</v>
      </c>
      <c r="Q25" s="21">
        <f t="shared" si="2"/>
        <v>-5.2083333333333296E-3</v>
      </c>
      <c r="R25" s="22">
        <f>Q25-Q11</f>
        <v>-4.8611111111111077E-3</v>
      </c>
      <c r="S25" s="23"/>
    </row>
    <row r="26" spans="2:19">
      <c r="B26" s="4">
        <v>16</v>
      </c>
      <c r="C26" s="3" t="s">
        <v>67</v>
      </c>
      <c r="D26" s="4">
        <v>2001</v>
      </c>
      <c r="E26" s="3" t="s">
        <v>62</v>
      </c>
      <c r="F26" s="4">
        <v>16</v>
      </c>
      <c r="G26" s="4">
        <v>16</v>
      </c>
      <c r="H26" s="15">
        <v>5.5555555555555497E-3</v>
      </c>
      <c r="I26" s="16"/>
      <c r="J26" s="17"/>
      <c r="K26" s="35"/>
      <c r="L26" s="35"/>
      <c r="M26" s="14">
        <f t="shared" si="0"/>
        <v>0</v>
      </c>
      <c r="N26" s="18">
        <f>SODI!$A$2*(I26+J26+K26+L26)</f>
        <v>0</v>
      </c>
      <c r="O26" s="19"/>
      <c r="P26" s="20">
        <f t="shared" si="1"/>
        <v>-5.5555555555555497E-3</v>
      </c>
      <c r="Q26" s="21">
        <f t="shared" si="2"/>
        <v>-5.5555555555555497E-3</v>
      </c>
      <c r="R26" s="22">
        <f>Q26-Q11</f>
        <v>-5.2083333333333278E-3</v>
      </c>
      <c r="S26" s="23"/>
    </row>
    <row r="27" spans="2:19">
      <c r="B27" s="4">
        <v>17</v>
      </c>
      <c r="C27" s="3" t="s">
        <v>83</v>
      </c>
      <c r="D27" s="6">
        <v>1999</v>
      </c>
      <c r="E27" s="3" t="s">
        <v>68</v>
      </c>
      <c r="F27" s="4">
        <v>17</v>
      </c>
      <c r="G27" s="4">
        <v>17</v>
      </c>
      <c r="H27" s="15">
        <v>5.9027777777777802E-3</v>
      </c>
      <c r="I27" s="16"/>
      <c r="J27" s="17"/>
      <c r="K27" s="35"/>
      <c r="L27" s="35"/>
      <c r="M27" s="14">
        <f t="shared" si="0"/>
        <v>0</v>
      </c>
      <c r="N27" s="18">
        <f>SODI!$A$2*(I27+J27+K27+L27)</f>
        <v>0</v>
      </c>
      <c r="O27" s="19"/>
      <c r="P27" s="20">
        <f t="shared" si="1"/>
        <v>-5.9027777777777802E-3</v>
      </c>
      <c r="Q27" s="21">
        <f t="shared" si="2"/>
        <v>-5.9027777777777802E-3</v>
      </c>
      <c r="R27" s="22">
        <f>Q27-Q11</f>
        <v>-5.5555555555555584E-3</v>
      </c>
      <c r="S27" s="23"/>
    </row>
    <row r="28" spans="2:19">
      <c r="B28" s="4">
        <v>18</v>
      </c>
      <c r="C28" s="3" t="s">
        <v>60</v>
      </c>
      <c r="D28" s="4">
        <v>1999</v>
      </c>
      <c r="E28" s="3" t="s">
        <v>53</v>
      </c>
      <c r="F28" s="4">
        <v>18</v>
      </c>
      <c r="G28" s="4">
        <v>18</v>
      </c>
      <c r="H28" s="15">
        <v>6.2500000000000003E-3</v>
      </c>
      <c r="I28" s="16"/>
      <c r="J28" s="17"/>
      <c r="K28" s="35"/>
      <c r="L28" s="35"/>
      <c r="M28" s="14">
        <f t="shared" si="0"/>
        <v>0</v>
      </c>
      <c r="N28" s="18">
        <f>SODI!$A$2*(I28+J28+K28+L28)</f>
        <v>0</v>
      </c>
      <c r="O28" s="19"/>
      <c r="P28" s="20">
        <f t="shared" si="1"/>
        <v>-6.2500000000000003E-3</v>
      </c>
      <c r="Q28" s="21">
        <f t="shared" si="2"/>
        <v>-6.2500000000000003E-3</v>
      </c>
      <c r="R28" s="22">
        <f>Q28-Q11</f>
        <v>-5.9027777777777785E-3</v>
      </c>
      <c r="S28" s="23"/>
    </row>
    <row r="29" spans="2:19">
      <c r="B29" s="4">
        <v>19</v>
      </c>
      <c r="C29" s="5" t="s">
        <v>77</v>
      </c>
      <c r="D29" s="6">
        <v>1999</v>
      </c>
      <c r="E29" s="5" t="s">
        <v>68</v>
      </c>
      <c r="F29" s="4">
        <v>19</v>
      </c>
      <c r="G29" s="4">
        <v>19</v>
      </c>
      <c r="H29" s="15">
        <v>6.5972222222222196E-3</v>
      </c>
      <c r="I29" s="16"/>
      <c r="J29" s="17"/>
      <c r="K29" s="35"/>
      <c r="L29" s="35"/>
      <c r="M29" s="14">
        <f t="shared" si="0"/>
        <v>0</v>
      </c>
      <c r="N29" s="18">
        <f>SODI!$A$2*(I29+J29+K29+L29)</f>
        <v>0</v>
      </c>
      <c r="O29" s="19"/>
      <c r="P29" s="20">
        <f t="shared" si="1"/>
        <v>-6.5972222222222196E-3</v>
      </c>
      <c r="Q29" s="21">
        <f t="shared" si="2"/>
        <v>-6.5972222222222196E-3</v>
      </c>
      <c r="R29" s="22">
        <f>Q29-Q11</f>
        <v>-6.2499999999999977E-3</v>
      </c>
      <c r="S29" s="23"/>
    </row>
    <row r="30" spans="2:19" ht="12" customHeight="1">
      <c r="B30" s="4">
        <v>20</v>
      </c>
      <c r="C30" s="3" t="s">
        <v>84</v>
      </c>
      <c r="D30" s="6">
        <v>1999</v>
      </c>
      <c r="E30" s="3" t="s">
        <v>68</v>
      </c>
      <c r="F30" s="4">
        <v>20</v>
      </c>
      <c r="G30" s="4">
        <v>20</v>
      </c>
      <c r="H30" s="15">
        <v>6.9444444444444397E-3</v>
      </c>
      <c r="I30" s="16"/>
      <c r="J30" s="17"/>
      <c r="K30" s="35"/>
      <c r="L30" s="35"/>
      <c r="M30" s="14">
        <f t="shared" si="0"/>
        <v>0</v>
      </c>
      <c r="N30" s="18">
        <f>SODI!$A$2*(I30+J30+K30+L30)</f>
        <v>0</v>
      </c>
      <c r="O30" s="19"/>
      <c r="P30" s="20">
        <f t="shared" si="1"/>
        <v>-6.9444444444444397E-3</v>
      </c>
      <c r="Q30" s="21">
        <f t="shared" si="2"/>
        <v>-6.9444444444444397E-3</v>
      </c>
      <c r="R30" s="22">
        <f>Q30-Q11</f>
        <v>-6.5972222222222179E-3</v>
      </c>
      <c r="S30" s="23"/>
    </row>
    <row r="31" spans="2:19">
      <c r="B31" s="4">
        <v>21</v>
      </c>
      <c r="C31" s="3" t="s">
        <v>97</v>
      </c>
      <c r="D31" s="6">
        <v>1999</v>
      </c>
      <c r="E31" s="3" t="s">
        <v>94</v>
      </c>
      <c r="F31" s="4">
        <v>21</v>
      </c>
      <c r="G31" s="4">
        <v>21</v>
      </c>
      <c r="H31" s="15">
        <v>7.2916666666666598E-3</v>
      </c>
      <c r="I31" s="16"/>
      <c r="J31" s="17"/>
      <c r="K31" s="35"/>
      <c r="L31" s="35"/>
      <c r="M31" s="14">
        <f t="shared" si="0"/>
        <v>0</v>
      </c>
      <c r="N31" s="18">
        <f>SODI!$A$2*(I31+J31+K31+L31)</f>
        <v>0</v>
      </c>
      <c r="O31" s="19"/>
      <c r="P31" s="20">
        <f t="shared" si="1"/>
        <v>-7.2916666666666598E-3</v>
      </c>
      <c r="Q31" s="21">
        <f t="shared" si="2"/>
        <v>-7.2916666666666598E-3</v>
      </c>
      <c r="R31" s="22">
        <f>Q31-Q11</f>
        <v>-6.944444444444438E-3</v>
      </c>
      <c r="S31" s="23"/>
    </row>
    <row r="32" spans="2:19">
      <c r="B32" s="4">
        <v>22</v>
      </c>
      <c r="C32" s="3" t="s">
        <v>144</v>
      </c>
      <c r="D32" s="4">
        <v>1999</v>
      </c>
      <c r="E32" s="3" t="s">
        <v>145</v>
      </c>
      <c r="F32" s="4">
        <v>22</v>
      </c>
      <c r="G32" s="4">
        <v>22</v>
      </c>
      <c r="H32" s="15">
        <v>7.6388888888888904E-3</v>
      </c>
      <c r="I32" s="16"/>
      <c r="J32" s="17"/>
      <c r="K32" s="35"/>
      <c r="L32" s="35"/>
      <c r="M32" s="14">
        <f t="shared" si="0"/>
        <v>0</v>
      </c>
      <c r="N32" s="18">
        <f>SODI!$A$2*(I32+J32+K32+L32)</f>
        <v>0</v>
      </c>
      <c r="O32" s="19"/>
      <c r="P32" s="20">
        <f t="shared" si="1"/>
        <v>-7.6388888888888904E-3</v>
      </c>
      <c r="Q32" s="21">
        <f t="shared" si="2"/>
        <v>-7.6388888888888904E-3</v>
      </c>
      <c r="R32" s="22">
        <f>Q32-Q11</f>
        <v>-7.2916666666666685E-3</v>
      </c>
      <c r="S32" s="23"/>
    </row>
    <row r="33" spans="2:19" hidden="1">
      <c r="B33" s="4">
        <v>23</v>
      </c>
      <c r="C33" s="5"/>
      <c r="D33" s="6"/>
      <c r="E33" s="5"/>
      <c r="F33" s="4"/>
      <c r="G33" s="4"/>
      <c r="H33" s="15">
        <v>7.9861111111111105E-3</v>
      </c>
      <c r="I33" s="16"/>
      <c r="J33" s="17"/>
      <c r="K33" s="35"/>
      <c r="L33" s="35"/>
      <c r="M33" s="14">
        <f t="shared" si="0"/>
        <v>0</v>
      </c>
      <c r="N33" s="18">
        <f>SODI!$A$2*(I33+J33+K33+L33)</f>
        <v>0</v>
      </c>
      <c r="O33" s="19"/>
      <c r="P33" s="20">
        <f t="shared" si="1"/>
        <v>-7.9861111111111105E-3</v>
      </c>
      <c r="Q33" s="21">
        <f t="shared" si="2"/>
        <v>-7.9861111111111105E-3</v>
      </c>
      <c r="R33" s="22">
        <f>Q33-Q11</f>
        <v>-7.6388888888888886E-3</v>
      </c>
      <c r="S33" s="23"/>
    </row>
    <row r="34" spans="2:19" hidden="1">
      <c r="B34" s="4">
        <v>24</v>
      </c>
      <c r="C34" s="24"/>
      <c r="D34" s="4"/>
      <c r="E34" s="3"/>
      <c r="F34" s="4"/>
      <c r="G34" s="4">
        <v>24</v>
      </c>
      <c r="H34" s="15">
        <v>8.3333333333333297E-3</v>
      </c>
      <c r="I34" s="16"/>
      <c r="J34" s="17"/>
      <c r="K34" s="35"/>
      <c r="L34" s="35"/>
      <c r="M34" s="14">
        <f t="shared" si="0"/>
        <v>0</v>
      </c>
      <c r="N34" s="18">
        <f>SODI!$A$2*(I34+J34+K34+L34)</f>
        <v>0</v>
      </c>
      <c r="O34" s="19"/>
      <c r="P34" s="20">
        <f t="shared" si="1"/>
        <v>-8.3333333333333297E-3</v>
      </c>
      <c r="Q34" s="21">
        <f t="shared" si="2"/>
        <v>-8.3333333333333297E-3</v>
      </c>
      <c r="R34" s="22">
        <f>Q34-Q11</f>
        <v>-7.986111111111107E-3</v>
      </c>
      <c r="S34" s="23"/>
    </row>
    <row r="35" spans="2:19">
      <c r="B35" s="25"/>
      <c r="E35" s="27"/>
      <c r="F35" s="25"/>
      <c r="G35" s="25"/>
      <c r="H35" s="25"/>
      <c r="P35" s="26"/>
      <c r="Q35" s="26"/>
      <c r="R35" s="26"/>
    </row>
    <row r="36" spans="2:19">
      <c r="B36" s="25"/>
      <c r="E36" s="27"/>
      <c r="F36" s="25"/>
      <c r="G36" s="25"/>
      <c r="H36" s="25"/>
      <c r="P36" s="26"/>
      <c r="Q36" s="26"/>
      <c r="R36" s="26"/>
    </row>
    <row r="37" spans="2:19" ht="13.8" thickBot="1">
      <c r="B37" s="148" t="s">
        <v>25</v>
      </c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</row>
    <row r="38" spans="2:19">
      <c r="B38" s="142" t="s">
        <v>14</v>
      </c>
      <c r="C38" s="142" t="s">
        <v>18</v>
      </c>
      <c r="D38" s="142" t="s">
        <v>7</v>
      </c>
      <c r="E38" s="149" t="s">
        <v>8</v>
      </c>
      <c r="F38" s="149" t="s">
        <v>5</v>
      </c>
      <c r="G38" s="33" t="s">
        <v>182</v>
      </c>
      <c r="H38" s="137" t="s">
        <v>6</v>
      </c>
      <c r="I38" s="139" t="s">
        <v>3</v>
      </c>
      <c r="J38" s="140"/>
      <c r="K38" s="140"/>
      <c r="L38" s="140"/>
      <c r="M38" s="141"/>
      <c r="N38" s="108" t="s">
        <v>0</v>
      </c>
      <c r="O38" s="142" t="s">
        <v>9</v>
      </c>
      <c r="P38" s="144" t="s">
        <v>12</v>
      </c>
      <c r="Q38" s="146" t="s">
        <v>13</v>
      </c>
      <c r="R38" s="133" t="s">
        <v>10</v>
      </c>
      <c r="S38" s="135" t="s">
        <v>11</v>
      </c>
    </row>
    <row r="39" spans="2:19" ht="14.25" customHeight="1">
      <c r="B39" s="143"/>
      <c r="C39" s="143"/>
      <c r="D39" s="143"/>
      <c r="E39" s="150"/>
      <c r="F39" s="150"/>
      <c r="G39" s="34" t="s">
        <v>183</v>
      </c>
      <c r="H39" s="138"/>
      <c r="I39" s="14" t="s">
        <v>1</v>
      </c>
      <c r="J39" s="14" t="s">
        <v>1</v>
      </c>
      <c r="K39" s="30"/>
      <c r="L39" s="30"/>
      <c r="M39" s="13" t="s">
        <v>4</v>
      </c>
      <c r="N39" s="113"/>
      <c r="O39" s="143"/>
      <c r="P39" s="145"/>
      <c r="Q39" s="147"/>
      <c r="R39" s="134"/>
      <c r="S39" s="136"/>
    </row>
    <row r="40" spans="2:19">
      <c r="B40" s="4">
        <v>1</v>
      </c>
      <c r="C40" s="3" t="s">
        <v>92</v>
      </c>
      <c r="D40" s="4">
        <v>2000</v>
      </c>
      <c r="E40" s="3" t="s">
        <v>91</v>
      </c>
      <c r="F40" s="4">
        <v>31</v>
      </c>
      <c r="G40" s="4">
        <v>1</v>
      </c>
      <c r="H40" s="15">
        <v>3.4722222222222224E-4</v>
      </c>
      <c r="I40" s="16"/>
      <c r="J40" s="17"/>
      <c r="K40" s="31"/>
      <c r="L40" s="31"/>
      <c r="M40" s="14">
        <f t="shared" ref="M40:M63" si="3">I40+J40+K40+L40</f>
        <v>0</v>
      </c>
      <c r="N40" s="18">
        <f>SODI!$A$2*(I40+J40+K40+L40)</f>
        <v>0</v>
      </c>
      <c r="O40" s="19"/>
      <c r="P40" s="20">
        <f t="shared" ref="P40:P63" si="4">O40-H40</f>
        <v>-3.4722222222222224E-4</v>
      </c>
      <c r="Q40" s="21">
        <f t="shared" ref="Q40:Q63" si="5">P40+N40</f>
        <v>-3.4722222222222224E-4</v>
      </c>
      <c r="R40" s="22">
        <v>0</v>
      </c>
      <c r="S40" s="23"/>
    </row>
    <row r="41" spans="2:19">
      <c r="B41" s="4">
        <v>2</v>
      </c>
      <c r="C41" s="3" t="s">
        <v>154</v>
      </c>
      <c r="D41" s="6">
        <v>2000</v>
      </c>
      <c r="E41" s="3" t="s">
        <v>132</v>
      </c>
      <c r="F41" s="4">
        <v>32</v>
      </c>
      <c r="G41" s="4">
        <v>2</v>
      </c>
      <c r="H41" s="15">
        <v>6.9444444444444447E-4</v>
      </c>
      <c r="I41" s="16"/>
      <c r="J41" s="17"/>
      <c r="K41" s="31"/>
      <c r="L41" s="31"/>
      <c r="M41" s="14">
        <f t="shared" si="3"/>
        <v>0</v>
      </c>
      <c r="N41" s="18">
        <f>SODI!$A$2*(I41+J41+K41+L41)</f>
        <v>0</v>
      </c>
      <c r="O41" s="19"/>
      <c r="P41" s="20">
        <f t="shared" si="4"/>
        <v>-6.9444444444444447E-4</v>
      </c>
      <c r="Q41" s="21">
        <f t="shared" si="5"/>
        <v>-6.9444444444444447E-4</v>
      </c>
      <c r="R41" s="22">
        <f>Q41-Q40</f>
        <v>-3.4722222222222224E-4</v>
      </c>
      <c r="S41" s="23"/>
    </row>
    <row r="42" spans="2:19">
      <c r="B42" s="4">
        <v>3</v>
      </c>
      <c r="C42" s="3" t="s">
        <v>75</v>
      </c>
      <c r="D42" s="4">
        <v>1999</v>
      </c>
      <c r="E42" s="3" t="s">
        <v>68</v>
      </c>
      <c r="F42" s="4">
        <v>33</v>
      </c>
      <c r="G42" s="4">
        <v>3</v>
      </c>
      <c r="H42" s="15">
        <v>1.0416666666666667E-3</v>
      </c>
      <c r="I42" s="16"/>
      <c r="J42" s="17"/>
      <c r="K42" s="31"/>
      <c r="L42" s="31"/>
      <c r="M42" s="14">
        <f t="shared" si="3"/>
        <v>0</v>
      </c>
      <c r="N42" s="18">
        <f>SODI!$A$2*(I42+J42+K42+L42)</f>
        <v>0</v>
      </c>
      <c r="O42" s="19"/>
      <c r="P42" s="20">
        <f t="shared" si="4"/>
        <v>-1.0416666666666667E-3</v>
      </c>
      <c r="Q42" s="21">
        <f t="shared" si="5"/>
        <v>-1.0416666666666667E-3</v>
      </c>
      <c r="R42" s="22">
        <f>Q42-Q40</f>
        <v>-6.9444444444444436E-4</v>
      </c>
      <c r="S42" s="23"/>
    </row>
    <row r="43" spans="2:19">
      <c r="B43" s="4">
        <v>4</v>
      </c>
      <c r="C43" s="3" t="s">
        <v>72</v>
      </c>
      <c r="D43" s="4">
        <v>1999</v>
      </c>
      <c r="E43" s="3" t="s">
        <v>68</v>
      </c>
      <c r="F43" s="4">
        <v>34</v>
      </c>
      <c r="G43" s="4">
        <v>4</v>
      </c>
      <c r="H43" s="15">
        <v>1.38888888888889E-3</v>
      </c>
      <c r="I43" s="16"/>
      <c r="J43" s="17"/>
      <c r="K43" s="31"/>
      <c r="L43" s="31"/>
      <c r="M43" s="14">
        <f t="shared" si="3"/>
        <v>0</v>
      </c>
      <c r="N43" s="18">
        <f>SODI!$A$2*(I43+J43+K43+L43)</f>
        <v>0</v>
      </c>
      <c r="O43" s="19"/>
      <c r="P43" s="20">
        <f t="shared" si="4"/>
        <v>-1.38888888888889E-3</v>
      </c>
      <c r="Q43" s="21">
        <f t="shared" si="5"/>
        <v>-1.38888888888889E-3</v>
      </c>
      <c r="R43" s="22">
        <f>Q43-Q40</f>
        <v>-1.0416666666666677E-3</v>
      </c>
      <c r="S43" s="23"/>
    </row>
    <row r="44" spans="2:19">
      <c r="B44" s="4">
        <v>5</v>
      </c>
      <c r="C44" s="3" t="s">
        <v>103</v>
      </c>
      <c r="D44" s="4">
        <v>2001</v>
      </c>
      <c r="E44" s="3" t="s">
        <v>94</v>
      </c>
      <c r="F44" s="4">
        <v>35</v>
      </c>
      <c r="G44" s="4">
        <v>5</v>
      </c>
      <c r="H44" s="15">
        <v>1.7361111111111099E-3</v>
      </c>
      <c r="I44" s="16"/>
      <c r="J44" s="17"/>
      <c r="K44" s="31"/>
      <c r="L44" s="31"/>
      <c r="M44" s="14">
        <f t="shared" si="3"/>
        <v>0</v>
      </c>
      <c r="N44" s="18">
        <f>SODI!$A$2*(I44+J44+K44+L44)</f>
        <v>0</v>
      </c>
      <c r="O44" s="19"/>
      <c r="P44" s="20">
        <f t="shared" si="4"/>
        <v>-1.7361111111111099E-3</v>
      </c>
      <c r="Q44" s="21">
        <f t="shared" si="5"/>
        <v>-1.7361111111111099E-3</v>
      </c>
      <c r="R44" s="22">
        <f>Q44-Q40</f>
        <v>-1.3888888888888876E-3</v>
      </c>
      <c r="S44" s="23"/>
    </row>
    <row r="45" spans="2:19">
      <c r="B45" s="4">
        <v>6</v>
      </c>
      <c r="C45" s="3" t="s">
        <v>156</v>
      </c>
      <c r="D45" s="4">
        <v>2003</v>
      </c>
      <c r="E45" s="3" t="s">
        <v>145</v>
      </c>
      <c r="F45" s="4">
        <v>36</v>
      </c>
      <c r="G45" s="4">
        <v>6</v>
      </c>
      <c r="H45" s="15">
        <v>2.0833333333333298E-3</v>
      </c>
      <c r="I45" s="16"/>
      <c r="J45" s="17"/>
      <c r="K45" s="35"/>
      <c r="L45" s="35"/>
      <c r="M45" s="14">
        <f t="shared" si="3"/>
        <v>0</v>
      </c>
      <c r="N45" s="18">
        <f>SODI!$A$2*(I45+J45+K45+L45)</f>
        <v>0</v>
      </c>
      <c r="O45" s="19"/>
      <c r="P45" s="20">
        <f t="shared" si="4"/>
        <v>-2.0833333333333298E-3</v>
      </c>
      <c r="Q45" s="21">
        <f t="shared" si="5"/>
        <v>-2.0833333333333298E-3</v>
      </c>
      <c r="R45" s="22">
        <f>Q45-Q40</f>
        <v>-1.7361111111111075E-3</v>
      </c>
      <c r="S45" s="23"/>
    </row>
    <row r="46" spans="2:19">
      <c r="B46" s="4">
        <v>7</v>
      </c>
      <c r="C46" s="3" t="s">
        <v>155</v>
      </c>
      <c r="D46" s="4">
        <v>1999</v>
      </c>
      <c r="E46" s="3" t="s">
        <v>118</v>
      </c>
      <c r="F46" s="4">
        <v>37</v>
      </c>
      <c r="G46" s="4">
        <v>7</v>
      </c>
      <c r="H46" s="15">
        <v>2.43055555555555E-3</v>
      </c>
      <c r="I46" s="16"/>
      <c r="J46" s="17"/>
      <c r="K46" s="35"/>
      <c r="L46" s="35"/>
      <c r="M46" s="14">
        <f t="shared" si="3"/>
        <v>0</v>
      </c>
      <c r="N46" s="18">
        <f>SODI!$A$2*(I46+J46+K46+L46)</f>
        <v>0</v>
      </c>
      <c r="O46" s="19"/>
      <c r="P46" s="20">
        <f t="shared" si="4"/>
        <v>-2.43055555555555E-3</v>
      </c>
      <c r="Q46" s="21">
        <f t="shared" si="5"/>
        <v>-2.43055555555555E-3</v>
      </c>
      <c r="R46" s="22">
        <f>Q46-Q40</f>
        <v>-2.0833333333333277E-3</v>
      </c>
      <c r="S46" s="23"/>
    </row>
    <row r="47" spans="2:19">
      <c r="B47" s="4">
        <v>8</v>
      </c>
      <c r="C47" s="3" t="s">
        <v>76</v>
      </c>
      <c r="D47" s="4">
        <v>1999</v>
      </c>
      <c r="E47" s="3" t="s">
        <v>68</v>
      </c>
      <c r="F47" s="4">
        <v>38</v>
      </c>
      <c r="G47" s="4">
        <v>8</v>
      </c>
      <c r="H47" s="15">
        <v>2.7777777777777801E-3</v>
      </c>
      <c r="I47" s="16"/>
      <c r="J47" s="17"/>
      <c r="K47" s="35"/>
      <c r="L47" s="35"/>
      <c r="M47" s="14">
        <f t="shared" si="3"/>
        <v>0</v>
      </c>
      <c r="N47" s="18">
        <f>SODI!$A$2*(I47+J47+K47+L47)</f>
        <v>0</v>
      </c>
      <c r="O47" s="19"/>
      <c r="P47" s="20">
        <f t="shared" si="4"/>
        <v>-2.7777777777777801E-3</v>
      </c>
      <c r="Q47" s="21">
        <f t="shared" si="5"/>
        <v>-2.7777777777777801E-3</v>
      </c>
      <c r="R47" s="22">
        <f>Q47-Q40</f>
        <v>-2.4305555555555578E-3</v>
      </c>
      <c r="S47" s="23"/>
    </row>
    <row r="48" spans="2:19">
      <c r="B48" s="4">
        <v>9</v>
      </c>
      <c r="C48" s="3" t="s">
        <v>102</v>
      </c>
      <c r="D48" s="4">
        <v>2000</v>
      </c>
      <c r="E48" s="3" t="s">
        <v>94</v>
      </c>
      <c r="F48" s="4">
        <v>39</v>
      </c>
      <c r="G48" s="4">
        <v>9</v>
      </c>
      <c r="H48" s="15">
        <v>3.1250000000000002E-3</v>
      </c>
      <c r="I48" s="16"/>
      <c r="J48" s="17"/>
      <c r="K48" s="35"/>
      <c r="L48" s="35"/>
      <c r="M48" s="14">
        <f t="shared" si="3"/>
        <v>0</v>
      </c>
      <c r="N48" s="18">
        <f>SODI!$A$2*(I48+J48+K48+L48)</f>
        <v>0</v>
      </c>
      <c r="O48" s="19"/>
      <c r="P48" s="20">
        <f t="shared" si="4"/>
        <v>-3.1250000000000002E-3</v>
      </c>
      <c r="Q48" s="21">
        <f t="shared" si="5"/>
        <v>-3.1250000000000002E-3</v>
      </c>
      <c r="R48" s="22">
        <f>Q48-Q40</f>
        <v>-2.7777777777777779E-3</v>
      </c>
      <c r="S48" s="23"/>
    </row>
    <row r="49" spans="2:19">
      <c r="B49" s="4">
        <v>10</v>
      </c>
      <c r="C49" s="3" t="s">
        <v>152</v>
      </c>
      <c r="D49" s="6">
        <v>1999</v>
      </c>
      <c r="E49" s="3" t="s">
        <v>118</v>
      </c>
      <c r="F49" s="4">
        <v>40</v>
      </c>
      <c r="G49" s="4">
        <v>10</v>
      </c>
      <c r="H49" s="15">
        <v>3.4722222222222199E-3</v>
      </c>
      <c r="I49" s="16"/>
      <c r="J49" s="17"/>
      <c r="K49" s="35"/>
      <c r="L49" s="35"/>
      <c r="M49" s="14">
        <f t="shared" si="3"/>
        <v>0</v>
      </c>
      <c r="N49" s="18">
        <f>SODI!$A$2*(I49+J49+K49+L49)</f>
        <v>0</v>
      </c>
      <c r="O49" s="19"/>
      <c r="P49" s="20">
        <f t="shared" si="4"/>
        <v>-3.4722222222222199E-3</v>
      </c>
      <c r="Q49" s="21">
        <f t="shared" si="5"/>
        <v>-3.4722222222222199E-3</v>
      </c>
      <c r="R49" s="22">
        <f>Q49-Q40</f>
        <v>-3.1249999999999976E-3</v>
      </c>
      <c r="S49" s="23"/>
    </row>
    <row r="50" spans="2:19" ht="12" customHeight="1">
      <c r="B50" s="4">
        <v>11</v>
      </c>
      <c r="C50" s="3" t="s">
        <v>153</v>
      </c>
      <c r="D50" s="6">
        <v>2000</v>
      </c>
      <c r="E50" s="3" t="s">
        <v>114</v>
      </c>
      <c r="F50" s="4">
        <v>41</v>
      </c>
      <c r="G50" s="4">
        <v>11</v>
      </c>
      <c r="H50" s="15">
        <v>3.81944444444444E-3</v>
      </c>
      <c r="I50" s="16"/>
      <c r="J50" s="17"/>
      <c r="K50" s="35"/>
      <c r="L50" s="35"/>
      <c r="M50" s="14">
        <f t="shared" si="3"/>
        <v>0</v>
      </c>
      <c r="N50" s="18">
        <f>SODI!$A$2*(I50+J50+K50+L50)</f>
        <v>0</v>
      </c>
      <c r="O50" s="19"/>
      <c r="P50" s="20">
        <f t="shared" si="4"/>
        <v>-3.81944444444444E-3</v>
      </c>
      <c r="Q50" s="21">
        <f t="shared" si="5"/>
        <v>-3.81944444444444E-3</v>
      </c>
      <c r="R50" s="22">
        <f>Q50-Q40</f>
        <v>-3.4722222222222177E-3</v>
      </c>
      <c r="S50" s="23"/>
    </row>
    <row r="51" spans="2:19">
      <c r="B51" s="4">
        <v>12</v>
      </c>
      <c r="C51" s="3" t="s">
        <v>100</v>
      </c>
      <c r="D51" s="4">
        <v>2001</v>
      </c>
      <c r="E51" s="3" t="s">
        <v>94</v>
      </c>
      <c r="F51" s="4">
        <v>42</v>
      </c>
      <c r="G51" s="4">
        <v>12</v>
      </c>
      <c r="H51" s="15">
        <v>4.1666666666666597E-3</v>
      </c>
      <c r="I51" s="16"/>
      <c r="J51" s="17"/>
      <c r="K51" s="35"/>
      <c r="L51" s="35"/>
      <c r="M51" s="14">
        <f t="shared" si="3"/>
        <v>0</v>
      </c>
      <c r="N51" s="18">
        <f>SODI!$A$2*(I51+J51+K51+L51)</f>
        <v>0</v>
      </c>
      <c r="O51" s="19"/>
      <c r="P51" s="20">
        <f t="shared" si="4"/>
        <v>-4.1666666666666597E-3</v>
      </c>
      <c r="Q51" s="21">
        <f t="shared" si="5"/>
        <v>-4.1666666666666597E-3</v>
      </c>
      <c r="R51" s="22">
        <f>Q51-Q40</f>
        <v>-3.8194444444444374E-3</v>
      </c>
      <c r="S51" s="23"/>
    </row>
    <row r="52" spans="2:19">
      <c r="B52" s="4">
        <v>13</v>
      </c>
      <c r="C52" s="3" t="s">
        <v>151</v>
      </c>
      <c r="D52" s="6">
        <v>2000</v>
      </c>
      <c r="E52" s="3" t="s">
        <v>145</v>
      </c>
      <c r="F52" s="4">
        <v>43</v>
      </c>
      <c r="G52" s="4">
        <v>13</v>
      </c>
      <c r="H52" s="15">
        <v>4.5138888888888902E-3</v>
      </c>
      <c r="I52" s="16"/>
      <c r="J52" s="17"/>
      <c r="K52" s="35"/>
      <c r="L52" s="35"/>
      <c r="M52" s="14">
        <f t="shared" si="3"/>
        <v>0</v>
      </c>
      <c r="N52" s="18">
        <f>SODI!$A$2*(I52+J52+K52+L52)</f>
        <v>0</v>
      </c>
      <c r="O52" s="19"/>
      <c r="P52" s="20">
        <f t="shared" si="4"/>
        <v>-4.5138888888888902E-3</v>
      </c>
      <c r="Q52" s="21">
        <f t="shared" si="5"/>
        <v>-4.5138888888888902E-3</v>
      </c>
      <c r="R52" s="22">
        <f>Q52-Q40</f>
        <v>-4.1666666666666683E-3</v>
      </c>
      <c r="S52" s="23"/>
    </row>
    <row r="53" spans="2:19">
      <c r="B53" s="4">
        <v>14</v>
      </c>
      <c r="C53" s="5" t="s">
        <v>101</v>
      </c>
      <c r="D53" s="6">
        <v>2001</v>
      </c>
      <c r="E53" s="5" t="s">
        <v>94</v>
      </c>
      <c r="F53" s="4">
        <v>44</v>
      </c>
      <c r="G53" s="4">
        <v>14</v>
      </c>
      <c r="H53" s="15">
        <v>4.8611111111111103E-3</v>
      </c>
      <c r="I53" s="16"/>
      <c r="J53" s="17"/>
      <c r="K53" s="35"/>
      <c r="L53" s="35"/>
      <c r="M53" s="14">
        <f t="shared" si="3"/>
        <v>0</v>
      </c>
      <c r="N53" s="18">
        <f>SODI!$A$2*(I53+J53+K53+L53)</f>
        <v>0</v>
      </c>
      <c r="O53" s="19"/>
      <c r="P53" s="20">
        <f t="shared" si="4"/>
        <v>-4.8611111111111103E-3</v>
      </c>
      <c r="Q53" s="21">
        <f t="shared" si="5"/>
        <v>-4.8611111111111103E-3</v>
      </c>
      <c r="R53" s="22">
        <f>Q53-Q40</f>
        <v>-4.5138888888888885E-3</v>
      </c>
      <c r="S53" s="23"/>
    </row>
    <row r="54" spans="2:19">
      <c r="B54" s="4">
        <v>15</v>
      </c>
      <c r="C54" s="24" t="s">
        <v>98</v>
      </c>
      <c r="D54" s="4">
        <v>1999</v>
      </c>
      <c r="E54" s="3" t="s">
        <v>174</v>
      </c>
      <c r="F54" s="4">
        <v>45</v>
      </c>
      <c r="G54" s="4">
        <v>15</v>
      </c>
      <c r="H54" s="15">
        <v>5.2083333333333296E-3</v>
      </c>
      <c r="I54" s="16"/>
      <c r="J54" s="17"/>
      <c r="K54" s="35"/>
      <c r="L54" s="35"/>
      <c r="M54" s="14">
        <f t="shared" si="3"/>
        <v>0</v>
      </c>
      <c r="N54" s="18">
        <f>SODI!$A$2*(I54+J54+K54+L54)</f>
        <v>0</v>
      </c>
      <c r="O54" s="19"/>
      <c r="P54" s="20">
        <f t="shared" si="4"/>
        <v>-5.2083333333333296E-3</v>
      </c>
      <c r="Q54" s="21">
        <f t="shared" si="5"/>
        <v>-5.2083333333333296E-3</v>
      </c>
      <c r="R54" s="22">
        <f>Q54-Q40</f>
        <v>-4.8611111111111077E-3</v>
      </c>
      <c r="S54" s="23"/>
    </row>
    <row r="55" spans="2:19" hidden="1">
      <c r="B55" s="4">
        <v>16</v>
      </c>
      <c r="C55" s="3"/>
      <c r="D55" s="4"/>
      <c r="E55" s="3"/>
      <c r="F55" s="4"/>
      <c r="G55" s="4">
        <v>16</v>
      </c>
      <c r="H55" s="15">
        <v>5.5555555555555497E-3</v>
      </c>
      <c r="I55" s="16"/>
      <c r="J55" s="17"/>
      <c r="K55" s="35"/>
      <c r="L55" s="35"/>
      <c r="M55" s="14">
        <f t="shared" si="3"/>
        <v>0</v>
      </c>
      <c r="N55" s="18">
        <f>SODI!$A$2*(I55+J55+K55+L55)</f>
        <v>0</v>
      </c>
      <c r="O55" s="19"/>
      <c r="P55" s="20">
        <f t="shared" si="4"/>
        <v>-5.5555555555555497E-3</v>
      </c>
      <c r="Q55" s="21">
        <f t="shared" si="5"/>
        <v>-5.5555555555555497E-3</v>
      </c>
      <c r="R55" s="22">
        <f>Q55-Q40</f>
        <v>-5.2083333333333278E-3</v>
      </c>
      <c r="S55" s="23"/>
    </row>
    <row r="56" spans="2:19" hidden="1">
      <c r="B56" s="4">
        <v>17</v>
      </c>
      <c r="C56" s="3"/>
      <c r="D56" s="4"/>
      <c r="E56" s="3"/>
      <c r="F56" s="4"/>
      <c r="G56" s="4">
        <v>17</v>
      </c>
      <c r="H56" s="15">
        <v>5.9027777777777802E-3</v>
      </c>
      <c r="I56" s="16"/>
      <c r="J56" s="17"/>
      <c r="K56" s="35"/>
      <c r="L56" s="35"/>
      <c r="M56" s="14">
        <f t="shared" si="3"/>
        <v>0</v>
      </c>
      <c r="N56" s="18">
        <f>SODI!$A$2*(I56+J56+K56+L56)</f>
        <v>0</v>
      </c>
      <c r="O56" s="19"/>
      <c r="P56" s="20">
        <f t="shared" si="4"/>
        <v>-5.9027777777777802E-3</v>
      </c>
      <c r="Q56" s="21">
        <f t="shared" si="5"/>
        <v>-5.9027777777777802E-3</v>
      </c>
      <c r="R56" s="22">
        <f>Q56-Q40</f>
        <v>-5.5555555555555584E-3</v>
      </c>
      <c r="S56" s="23"/>
    </row>
    <row r="57" spans="2:19" hidden="1">
      <c r="B57" s="4">
        <v>18</v>
      </c>
      <c r="C57" s="24"/>
      <c r="D57" s="4"/>
      <c r="E57" s="3"/>
      <c r="F57" s="4"/>
      <c r="G57" s="4">
        <v>18</v>
      </c>
      <c r="H57" s="15">
        <v>6.2500000000000003E-3</v>
      </c>
      <c r="I57" s="16"/>
      <c r="J57" s="17"/>
      <c r="K57" s="35"/>
      <c r="L57" s="35"/>
      <c r="M57" s="14">
        <f t="shared" si="3"/>
        <v>0</v>
      </c>
      <c r="N57" s="18">
        <f>SODI!$A$2*(I57+J57+K57+L57)</f>
        <v>0</v>
      </c>
      <c r="O57" s="19"/>
      <c r="P57" s="20">
        <f t="shared" si="4"/>
        <v>-6.2500000000000003E-3</v>
      </c>
      <c r="Q57" s="21">
        <f t="shared" si="5"/>
        <v>-6.2500000000000003E-3</v>
      </c>
      <c r="R57" s="22">
        <f>Q57-Q40</f>
        <v>-5.9027777777777785E-3</v>
      </c>
      <c r="S57" s="23"/>
    </row>
    <row r="58" spans="2:19" hidden="1">
      <c r="B58" s="4">
        <v>19</v>
      </c>
      <c r="C58" s="5"/>
      <c r="D58" s="6"/>
      <c r="E58" s="5"/>
      <c r="F58" s="4"/>
      <c r="G58" s="4">
        <v>19</v>
      </c>
      <c r="H58" s="15">
        <v>6.5972222222222196E-3</v>
      </c>
      <c r="I58" s="16"/>
      <c r="J58" s="17"/>
      <c r="K58" s="17"/>
      <c r="L58" s="17"/>
      <c r="M58" s="14">
        <f t="shared" si="3"/>
        <v>0</v>
      </c>
      <c r="N58" s="18">
        <f>SODI!$A$2*(I58+J58+K58+L58)</f>
        <v>0</v>
      </c>
      <c r="O58" s="19"/>
      <c r="P58" s="20">
        <f t="shared" si="4"/>
        <v>-6.5972222222222196E-3</v>
      </c>
      <c r="Q58" s="21">
        <f t="shared" si="5"/>
        <v>-6.5972222222222196E-3</v>
      </c>
      <c r="R58" s="22">
        <f>Q58-Q40</f>
        <v>-6.2499999999999977E-3</v>
      </c>
      <c r="S58" s="23"/>
    </row>
    <row r="59" spans="2:19" ht="12" hidden="1" customHeight="1">
      <c r="B59" s="4">
        <v>20</v>
      </c>
      <c r="C59" s="3"/>
      <c r="D59" s="4"/>
      <c r="E59" s="3"/>
      <c r="F59" s="4"/>
      <c r="G59" s="4">
        <v>20</v>
      </c>
      <c r="H59" s="15">
        <v>6.9444444444444397E-3</v>
      </c>
      <c r="I59" s="16"/>
      <c r="J59" s="17"/>
      <c r="K59" s="17"/>
      <c r="L59" s="17"/>
      <c r="M59" s="14">
        <f t="shared" si="3"/>
        <v>0</v>
      </c>
      <c r="N59" s="18">
        <f>SODI!$A$2*(I59+J59+K59+L59)</f>
        <v>0</v>
      </c>
      <c r="O59" s="19"/>
      <c r="P59" s="20">
        <f t="shared" si="4"/>
        <v>-6.9444444444444397E-3</v>
      </c>
      <c r="Q59" s="21">
        <f t="shared" si="5"/>
        <v>-6.9444444444444397E-3</v>
      </c>
      <c r="R59" s="22">
        <f>Q59-Q40</f>
        <v>-6.5972222222222179E-3</v>
      </c>
      <c r="S59" s="23"/>
    </row>
    <row r="60" spans="2:19" hidden="1">
      <c r="B60" s="4">
        <v>21</v>
      </c>
      <c r="C60" s="3"/>
      <c r="D60" s="4"/>
      <c r="E60" s="3"/>
      <c r="F60" s="4"/>
      <c r="G60" s="4">
        <v>21</v>
      </c>
      <c r="H60" s="15">
        <v>7.2916666666666598E-3</v>
      </c>
      <c r="I60" s="16"/>
      <c r="J60" s="17"/>
      <c r="K60" s="17"/>
      <c r="L60" s="17"/>
      <c r="M60" s="14">
        <f t="shared" si="3"/>
        <v>0</v>
      </c>
      <c r="N60" s="18">
        <f>SODI!$A$2*(I60+J60+K60+L60)</f>
        <v>0</v>
      </c>
      <c r="O60" s="19"/>
      <c r="P60" s="20">
        <f t="shared" si="4"/>
        <v>-7.2916666666666598E-3</v>
      </c>
      <c r="Q60" s="21">
        <f t="shared" si="5"/>
        <v>-7.2916666666666598E-3</v>
      </c>
      <c r="R60" s="22">
        <f>Q60-Q40</f>
        <v>-6.944444444444438E-3</v>
      </c>
      <c r="S60" s="23"/>
    </row>
    <row r="61" spans="2:19" hidden="1">
      <c r="B61" s="4">
        <v>24</v>
      </c>
      <c r="C61" s="3"/>
      <c r="D61" s="4"/>
      <c r="E61" s="3"/>
      <c r="F61" s="4"/>
      <c r="G61" s="4">
        <v>22</v>
      </c>
      <c r="H61" s="15">
        <v>7.6388888888888904E-3</v>
      </c>
      <c r="I61" s="16"/>
      <c r="J61" s="17"/>
      <c r="K61" s="17"/>
      <c r="L61" s="17"/>
      <c r="M61" s="14">
        <f t="shared" si="3"/>
        <v>0</v>
      </c>
      <c r="N61" s="18">
        <f>SODI!$A$2*(I61+J61+K61+L61)</f>
        <v>0</v>
      </c>
      <c r="O61" s="19"/>
      <c r="P61" s="20">
        <f t="shared" si="4"/>
        <v>-7.6388888888888904E-3</v>
      </c>
      <c r="Q61" s="21">
        <f t="shared" si="5"/>
        <v>-7.6388888888888904E-3</v>
      </c>
      <c r="R61" s="22">
        <f>Q61-Q40</f>
        <v>-7.2916666666666685E-3</v>
      </c>
      <c r="S61" s="23"/>
    </row>
    <row r="62" spans="2:19" hidden="1">
      <c r="B62" s="4">
        <v>25</v>
      </c>
      <c r="C62" s="3"/>
      <c r="D62" s="4"/>
      <c r="E62" s="3"/>
      <c r="F62" s="4"/>
      <c r="G62" s="4">
        <v>23</v>
      </c>
      <c r="H62" s="15">
        <v>7.9861111111111105E-3</v>
      </c>
      <c r="I62" s="16"/>
      <c r="J62" s="17"/>
      <c r="K62" s="17"/>
      <c r="L62" s="17"/>
      <c r="M62" s="14">
        <f t="shared" si="3"/>
        <v>0</v>
      </c>
      <c r="N62" s="18">
        <f>SODI!$A$2*(I62+J62+K62+L62)</f>
        <v>0</v>
      </c>
      <c r="O62" s="19"/>
      <c r="P62" s="20">
        <f t="shared" si="4"/>
        <v>-7.9861111111111105E-3</v>
      </c>
      <c r="Q62" s="21">
        <f t="shared" si="5"/>
        <v>-7.9861111111111105E-3</v>
      </c>
      <c r="R62" s="22">
        <f>Q62-Q40</f>
        <v>-7.6388888888888886E-3</v>
      </c>
      <c r="S62" s="23"/>
    </row>
    <row r="63" spans="2:19" hidden="1">
      <c r="B63" s="4">
        <v>26</v>
      </c>
      <c r="C63" s="24"/>
      <c r="D63" s="4"/>
      <c r="E63" s="3"/>
      <c r="F63" s="4"/>
      <c r="G63" s="4">
        <v>24</v>
      </c>
      <c r="H63" s="15">
        <v>8.3333333333333297E-3</v>
      </c>
      <c r="I63" s="16"/>
      <c r="J63" s="17"/>
      <c r="K63" s="17"/>
      <c r="L63" s="17"/>
      <c r="M63" s="14">
        <f t="shared" si="3"/>
        <v>0</v>
      </c>
      <c r="N63" s="18">
        <f>SODI!$A$2*(I63+J63+K63+L63)</f>
        <v>0</v>
      </c>
      <c r="O63" s="19"/>
      <c r="P63" s="20">
        <f t="shared" si="4"/>
        <v>-8.3333333333333297E-3</v>
      </c>
      <c r="Q63" s="21">
        <f t="shared" si="5"/>
        <v>-8.3333333333333297E-3</v>
      </c>
      <c r="R63" s="22">
        <f>Q63-Q40</f>
        <v>-7.986111111111107E-3</v>
      </c>
      <c r="S63" s="23"/>
    </row>
    <row r="64" spans="2:19">
      <c r="B64" s="25"/>
      <c r="E64" s="27"/>
      <c r="F64" s="25"/>
      <c r="G64" s="25"/>
      <c r="H64" s="25"/>
      <c r="P64" s="26"/>
      <c r="Q64" s="26"/>
      <c r="R64" s="26"/>
    </row>
    <row r="65" spans="2:19" hidden="1">
      <c r="B65" s="4">
        <v>3</v>
      </c>
      <c r="C65" s="3"/>
      <c r="D65" s="4"/>
      <c r="E65" s="3"/>
      <c r="F65" s="4"/>
      <c r="G65" s="4"/>
      <c r="H65" s="15">
        <v>1.0416666666666667E-3</v>
      </c>
      <c r="I65" s="16"/>
      <c r="J65" s="17"/>
      <c r="K65" s="17"/>
      <c r="L65" s="17"/>
      <c r="M65" s="14">
        <f>I65+J65+K65+L65</f>
        <v>0</v>
      </c>
      <c r="N65" s="18">
        <f>SODI!$A$3*(I65+J65+K65+L65)</f>
        <v>0</v>
      </c>
      <c r="O65" s="19"/>
      <c r="P65" s="20">
        <f>O65-H65</f>
        <v>-1.0416666666666667E-3</v>
      </c>
      <c r="Q65" s="21">
        <f>P65+N65</f>
        <v>-1.0416666666666667E-3</v>
      </c>
      <c r="R65" s="22" t="e">
        <f>Q65-#REF!</f>
        <v>#REF!</v>
      </c>
      <c r="S65" s="23"/>
    </row>
    <row r="66" spans="2:19">
      <c r="B66" s="25"/>
      <c r="E66" s="27"/>
      <c r="F66" s="25"/>
      <c r="G66" s="25"/>
      <c r="H66" s="25"/>
      <c r="P66" s="26"/>
      <c r="Q66" s="26"/>
      <c r="R66" s="26"/>
    </row>
    <row r="67" spans="2:19">
      <c r="E67" s="132" t="s">
        <v>16</v>
      </c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</row>
    <row r="68" spans="2:19"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</row>
    <row r="69" spans="2:19">
      <c r="E69" s="132" t="s">
        <v>17</v>
      </c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</row>
    <row r="70" spans="2:19">
      <c r="E70" s="27"/>
      <c r="F70" s="26"/>
      <c r="G70" s="26"/>
      <c r="P70" s="26"/>
      <c r="Q70" s="26"/>
      <c r="R70" s="26"/>
    </row>
  </sheetData>
  <dataConsolidate/>
  <mergeCells count="36">
    <mergeCell ref="B1:S1"/>
    <mergeCell ref="B2:S2"/>
    <mergeCell ref="B3:S3"/>
    <mergeCell ref="C4:E4"/>
    <mergeCell ref="B5:S5"/>
    <mergeCell ref="B6:S6"/>
    <mergeCell ref="B8:S8"/>
    <mergeCell ref="B9:B10"/>
    <mergeCell ref="C9:C10"/>
    <mergeCell ref="D9:D10"/>
    <mergeCell ref="E9:E10"/>
    <mergeCell ref="F9:F10"/>
    <mergeCell ref="H9:H10"/>
    <mergeCell ref="I9:M9"/>
    <mergeCell ref="N9:N10"/>
    <mergeCell ref="O9:O10"/>
    <mergeCell ref="P9:P10"/>
    <mergeCell ref="Q9:Q10"/>
    <mergeCell ref="R9:R10"/>
    <mergeCell ref="S9:S10"/>
    <mergeCell ref="B37:S37"/>
    <mergeCell ref="B38:B39"/>
    <mergeCell ref="C38:C39"/>
    <mergeCell ref="D38:D39"/>
    <mergeCell ref="E38:E39"/>
    <mergeCell ref="F38:F39"/>
    <mergeCell ref="E67:R67"/>
    <mergeCell ref="E69:R69"/>
    <mergeCell ref="R38:R39"/>
    <mergeCell ref="S38:S39"/>
    <mergeCell ref="H38:H39"/>
    <mergeCell ref="I38:M38"/>
    <mergeCell ref="N38:N39"/>
    <mergeCell ref="O38:O39"/>
    <mergeCell ref="P38:P39"/>
    <mergeCell ref="Q38:Q39"/>
  </mergeCells>
  <printOptions horizontalCentered="1"/>
  <pageMargins left="0.19" right="0.14000000000000001" top="0.39370078740157483" bottom="0.39370078740157483" header="0.51181102362204722" footer="0.51181102362204722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78"/>
  <sheetViews>
    <sheetView topLeftCell="B1" workbookViewId="0">
      <selection activeCell="N13" sqref="N13"/>
    </sheetView>
  </sheetViews>
  <sheetFormatPr defaultColWidth="9.109375" defaultRowHeight="13.2" outlineLevelCol="1"/>
  <cols>
    <col min="1" max="1" width="0.88671875" style="10" hidden="1" customWidth="1" outlineLevel="1"/>
    <col min="2" max="2" width="3.6640625" style="26" customWidth="1" collapsed="1"/>
    <col min="3" max="3" width="18.44140625" style="10" customWidth="1"/>
    <col min="4" max="4" width="5" style="26" customWidth="1"/>
    <col min="5" max="5" width="13" style="28" customWidth="1"/>
    <col min="6" max="6" width="4" style="29" customWidth="1"/>
    <col min="7" max="7" width="7.33203125" style="26" customWidth="1"/>
    <col min="8" max="8" width="2.5546875" style="26" customWidth="1"/>
    <col min="9" max="9" width="3" style="26" customWidth="1"/>
    <col min="10" max="10" width="2.6640625" style="26" customWidth="1"/>
    <col min="11" max="11" width="3.109375" style="26" customWidth="1"/>
    <col min="12" max="12" width="2.88671875" style="26" customWidth="1"/>
    <col min="13" max="13" width="6.44140625" style="26" customWidth="1"/>
    <col min="14" max="14" width="7.44140625" style="26" customWidth="1"/>
    <col min="15" max="15" width="6.5546875" style="29" customWidth="1"/>
    <col min="16" max="16" width="6.33203125" style="29" customWidth="1"/>
    <col min="17" max="17" width="6.88671875" style="29" customWidth="1"/>
    <col min="18" max="18" width="3" style="26" customWidth="1"/>
    <col min="19" max="19" width="2.88671875" style="10" customWidth="1"/>
    <col min="20" max="16384" width="9.109375" style="10"/>
  </cols>
  <sheetData>
    <row r="1" spans="2:18" s="7" customFormat="1" ht="17.399999999999999">
      <c r="B1" s="130" t="s">
        <v>21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</row>
    <row r="2" spans="2:18" s="7" customFormat="1" ht="17.399999999999999">
      <c r="B2" s="130" t="s">
        <v>20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</row>
    <row r="3" spans="2:18" s="7" customFormat="1" ht="15.6">
      <c r="B3" s="131" t="s">
        <v>19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</row>
    <row r="4" spans="2:18" s="7" customFormat="1" ht="15" customHeight="1">
      <c r="B4" s="8"/>
      <c r="C4" s="152" t="s">
        <v>35</v>
      </c>
      <c r="D4" s="152"/>
      <c r="E4" s="152"/>
      <c r="F4" s="8"/>
      <c r="G4" s="8"/>
      <c r="H4" s="8"/>
      <c r="I4" s="8"/>
      <c r="J4" s="8"/>
      <c r="K4" s="8"/>
      <c r="L4" s="8"/>
      <c r="M4" s="9"/>
      <c r="N4" s="8"/>
      <c r="O4" s="8"/>
      <c r="P4" s="8"/>
      <c r="Q4" s="8"/>
      <c r="R4" s="9"/>
    </row>
    <row r="5" spans="2:18" ht="15.6">
      <c r="B5" s="153" t="s">
        <v>15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</row>
    <row r="6" spans="2:18" ht="15.6">
      <c r="B6" s="153" t="s">
        <v>22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</row>
    <row r="7" spans="2:18" ht="13.8" thickBot="1">
      <c r="B7" s="151" t="s">
        <v>32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</row>
    <row r="8" spans="2:18">
      <c r="B8" s="142" t="s">
        <v>14</v>
      </c>
      <c r="C8" s="142" t="s">
        <v>18</v>
      </c>
      <c r="D8" s="142" t="s">
        <v>7</v>
      </c>
      <c r="E8" s="149" t="s">
        <v>8</v>
      </c>
      <c r="F8" s="149" t="s">
        <v>5</v>
      </c>
      <c r="G8" s="137" t="s">
        <v>6</v>
      </c>
      <c r="H8" s="139" t="s">
        <v>3</v>
      </c>
      <c r="I8" s="140"/>
      <c r="J8" s="140"/>
      <c r="K8" s="140"/>
      <c r="L8" s="141"/>
      <c r="M8" s="108" t="s">
        <v>0</v>
      </c>
      <c r="N8" s="142" t="s">
        <v>9</v>
      </c>
      <c r="O8" s="144" t="s">
        <v>12</v>
      </c>
      <c r="P8" s="146" t="s">
        <v>13</v>
      </c>
      <c r="Q8" s="133" t="s">
        <v>10</v>
      </c>
      <c r="R8" s="135" t="s">
        <v>11</v>
      </c>
    </row>
    <row r="9" spans="2:18" ht="14.25" customHeight="1">
      <c r="B9" s="143"/>
      <c r="C9" s="143"/>
      <c r="D9" s="143"/>
      <c r="E9" s="150"/>
      <c r="F9" s="150"/>
      <c r="G9" s="138"/>
      <c r="H9" s="14" t="s">
        <v>1</v>
      </c>
      <c r="I9" s="14" t="s">
        <v>2</v>
      </c>
      <c r="J9" s="14" t="s">
        <v>1</v>
      </c>
      <c r="K9" s="14" t="s">
        <v>2</v>
      </c>
      <c r="L9" s="13" t="s">
        <v>4</v>
      </c>
      <c r="M9" s="113"/>
      <c r="N9" s="143"/>
      <c r="O9" s="145"/>
      <c r="P9" s="147"/>
      <c r="Q9" s="134"/>
      <c r="R9" s="136"/>
    </row>
    <row r="10" spans="2:18">
      <c r="B10" s="4">
        <v>1</v>
      </c>
      <c r="C10" s="24" t="s">
        <v>69</v>
      </c>
      <c r="D10" s="4">
        <v>1989</v>
      </c>
      <c r="E10" s="3" t="s">
        <v>68</v>
      </c>
      <c r="F10" s="4">
        <v>1</v>
      </c>
      <c r="G10" s="15">
        <v>3.4722222222222224E-4</v>
      </c>
      <c r="H10" s="16"/>
      <c r="I10" s="17"/>
      <c r="J10" s="17"/>
      <c r="K10" s="17"/>
      <c r="L10" s="14">
        <f t="shared" ref="L10:L33" si="0">H10+I10+J10+K10</f>
        <v>0</v>
      </c>
      <c r="M10" s="18">
        <f>SODI!$A$3*(H10+I10+J10+K10)</f>
        <v>0</v>
      </c>
      <c r="N10" s="19" t="s">
        <v>173</v>
      </c>
      <c r="O10" s="20" t="e">
        <f t="shared" ref="O10:O33" si="1">N10-G10</f>
        <v>#VALUE!</v>
      </c>
      <c r="P10" s="21" t="e">
        <f t="shared" ref="P10:P33" si="2">O10+M10</f>
        <v>#VALUE!</v>
      </c>
      <c r="Q10" s="22">
        <v>0</v>
      </c>
      <c r="R10" s="23"/>
    </row>
    <row r="11" spans="2:18">
      <c r="B11" s="4">
        <v>2</v>
      </c>
      <c r="C11" s="3" t="s">
        <v>111</v>
      </c>
      <c r="D11" s="6">
        <v>1970</v>
      </c>
      <c r="E11" s="3" t="s">
        <v>112</v>
      </c>
      <c r="F11" s="4">
        <v>2</v>
      </c>
      <c r="G11" s="15">
        <v>6.9444444444444447E-4</v>
      </c>
      <c r="H11" s="16"/>
      <c r="I11" s="17"/>
      <c r="J11" s="17"/>
      <c r="K11" s="17"/>
      <c r="L11" s="14">
        <f t="shared" si="0"/>
        <v>0</v>
      </c>
      <c r="M11" s="18">
        <f>SODI!$A$3*(H11+I11+J11+K11)</f>
        <v>0</v>
      </c>
      <c r="N11" s="19"/>
      <c r="O11" s="20">
        <f t="shared" si="1"/>
        <v>-6.9444444444444447E-4</v>
      </c>
      <c r="P11" s="21">
        <f t="shared" si="2"/>
        <v>-6.9444444444444447E-4</v>
      </c>
      <c r="Q11" s="22" t="e">
        <f>P11-P10</f>
        <v>#VALUE!</v>
      </c>
      <c r="R11" s="23"/>
    </row>
    <row r="12" spans="2:18">
      <c r="B12" s="4">
        <v>3</v>
      </c>
      <c r="C12" s="3" t="s">
        <v>107</v>
      </c>
      <c r="D12" s="4">
        <v>1990</v>
      </c>
      <c r="E12" s="3" t="s">
        <v>108</v>
      </c>
      <c r="F12" s="4">
        <v>3</v>
      </c>
      <c r="G12" s="15">
        <v>1.0416666666666667E-3</v>
      </c>
      <c r="H12" s="16"/>
      <c r="I12" s="17"/>
      <c r="J12" s="17"/>
      <c r="K12" s="17"/>
      <c r="L12" s="14">
        <f t="shared" si="0"/>
        <v>0</v>
      </c>
      <c r="M12" s="18">
        <f>SODI!$A$3*(H12+I12+J12+K12)</f>
        <v>0</v>
      </c>
      <c r="N12" s="19"/>
      <c r="O12" s="20">
        <f t="shared" si="1"/>
        <v>-1.0416666666666667E-3</v>
      </c>
      <c r="P12" s="21">
        <f t="shared" si="2"/>
        <v>-1.0416666666666667E-3</v>
      </c>
      <c r="Q12" s="22" t="e">
        <f>P12-P10</f>
        <v>#VALUE!</v>
      </c>
      <c r="R12" s="23"/>
    </row>
    <row r="13" spans="2:18">
      <c r="B13" s="4">
        <v>4</v>
      </c>
      <c r="C13" s="3" t="s">
        <v>115</v>
      </c>
      <c r="D13" s="6">
        <v>1980</v>
      </c>
      <c r="E13" s="3" t="s">
        <v>116</v>
      </c>
      <c r="F13" s="4">
        <v>4</v>
      </c>
      <c r="G13" s="15">
        <v>1.38888888888889E-3</v>
      </c>
      <c r="H13" s="16"/>
      <c r="I13" s="17"/>
      <c r="J13" s="17"/>
      <c r="K13" s="17"/>
      <c r="L13" s="14">
        <f t="shared" si="0"/>
        <v>0</v>
      </c>
      <c r="M13" s="18">
        <f>SODI!$A$3*(H13+I13+J13+K13)</f>
        <v>0</v>
      </c>
      <c r="N13" s="19"/>
      <c r="O13" s="20">
        <f t="shared" si="1"/>
        <v>-1.38888888888889E-3</v>
      </c>
      <c r="P13" s="21">
        <f t="shared" si="2"/>
        <v>-1.38888888888889E-3</v>
      </c>
      <c r="Q13" s="22" t="e">
        <f>P13-P10</f>
        <v>#VALUE!</v>
      </c>
      <c r="R13" s="23"/>
    </row>
    <row r="14" spans="2:18">
      <c r="B14" s="4">
        <v>5</v>
      </c>
      <c r="C14" s="5" t="s">
        <v>104</v>
      </c>
      <c r="D14" s="6">
        <v>1990</v>
      </c>
      <c r="E14" s="5" t="s">
        <v>94</v>
      </c>
      <c r="F14" s="4">
        <v>5</v>
      </c>
      <c r="G14" s="15">
        <v>1.7361111111111099E-3</v>
      </c>
      <c r="H14" s="16"/>
      <c r="I14" s="17"/>
      <c r="J14" s="17"/>
      <c r="K14" s="17"/>
      <c r="L14" s="14">
        <f t="shared" si="0"/>
        <v>0</v>
      </c>
      <c r="M14" s="18">
        <f>SODI!$A$3*(H14+I14+J14+K14)</f>
        <v>0</v>
      </c>
      <c r="N14" s="19"/>
      <c r="O14" s="20">
        <f t="shared" si="1"/>
        <v>-1.7361111111111099E-3</v>
      </c>
      <c r="P14" s="21">
        <f t="shared" si="2"/>
        <v>-1.7361111111111099E-3</v>
      </c>
      <c r="Q14" s="22" t="e">
        <f>P14-P10</f>
        <v>#VALUE!</v>
      </c>
      <c r="R14" s="23"/>
    </row>
    <row r="15" spans="2:18">
      <c r="B15" s="4">
        <v>6</v>
      </c>
      <c r="C15" s="3" t="s">
        <v>109</v>
      </c>
      <c r="D15" s="4">
        <v>1990</v>
      </c>
      <c r="E15" s="3" t="s">
        <v>110</v>
      </c>
      <c r="F15" s="4">
        <v>6</v>
      </c>
      <c r="G15" s="15">
        <v>2.0833333333333298E-3</v>
      </c>
      <c r="H15" s="16"/>
      <c r="I15" s="17"/>
      <c r="J15" s="17"/>
      <c r="K15" s="17"/>
      <c r="L15" s="14">
        <f t="shared" si="0"/>
        <v>0</v>
      </c>
      <c r="M15" s="18">
        <f>SODI!$A$3*(H15+I15+J15+K15)</f>
        <v>0</v>
      </c>
      <c r="N15" s="19"/>
      <c r="O15" s="20">
        <f t="shared" si="1"/>
        <v>-2.0833333333333298E-3</v>
      </c>
      <c r="P15" s="21">
        <f t="shared" si="2"/>
        <v>-2.0833333333333298E-3</v>
      </c>
      <c r="Q15" s="22" t="e">
        <f>P15-P10</f>
        <v>#VALUE!</v>
      </c>
      <c r="R15" s="23"/>
    </row>
    <row r="16" spans="2:18">
      <c r="B16" s="4">
        <v>7</v>
      </c>
      <c r="C16" s="3" t="s">
        <v>46</v>
      </c>
      <c r="D16" s="4"/>
      <c r="E16" s="3" t="s">
        <v>47</v>
      </c>
      <c r="F16" s="4">
        <v>7</v>
      </c>
      <c r="G16" s="15">
        <v>2.43055555555555E-3</v>
      </c>
      <c r="H16" s="16"/>
      <c r="I16" s="17"/>
      <c r="J16" s="17"/>
      <c r="K16" s="17"/>
      <c r="L16" s="14">
        <f t="shared" si="0"/>
        <v>0</v>
      </c>
      <c r="M16" s="18">
        <f>SODI!$A$3*(H16+I16+J16+K16)</f>
        <v>0</v>
      </c>
      <c r="N16" s="19"/>
      <c r="O16" s="20">
        <f t="shared" si="1"/>
        <v>-2.43055555555555E-3</v>
      </c>
      <c r="P16" s="21">
        <f t="shared" si="2"/>
        <v>-2.43055555555555E-3</v>
      </c>
      <c r="Q16" s="22" t="e">
        <f>P16-P10</f>
        <v>#VALUE!</v>
      </c>
      <c r="R16" s="23"/>
    </row>
    <row r="17" spans="2:18">
      <c r="B17" s="4">
        <v>8</v>
      </c>
      <c r="C17" s="3" t="s">
        <v>54</v>
      </c>
      <c r="D17" s="4">
        <v>1987</v>
      </c>
      <c r="E17" s="3" t="s">
        <v>53</v>
      </c>
      <c r="F17" s="4">
        <v>8</v>
      </c>
      <c r="G17" s="15">
        <v>2.7777777777777801E-3</v>
      </c>
      <c r="H17" s="16"/>
      <c r="I17" s="17"/>
      <c r="J17" s="17"/>
      <c r="K17" s="17"/>
      <c r="L17" s="14">
        <f t="shared" si="0"/>
        <v>0</v>
      </c>
      <c r="M17" s="18">
        <f>SODI!$A$3*(H17+I17+J17+K17)</f>
        <v>0</v>
      </c>
      <c r="N17" s="19" t="s">
        <v>173</v>
      </c>
      <c r="O17" s="20" t="e">
        <f t="shared" si="1"/>
        <v>#VALUE!</v>
      </c>
      <c r="P17" s="21" t="e">
        <f t="shared" si="2"/>
        <v>#VALUE!</v>
      </c>
      <c r="Q17" s="22" t="e">
        <f>P17-P10</f>
        <v>#VALUE!</v>
      </c>
      <c r="R17" s="23"/>
    </row>
    <row r="18" spans="2:18">
      <c r="B18" s="4">
        <v>9</v>
      </c>
      <c r="C18" s="3" t="s">
        <v>51</v>
      </c>
      <c r="D18" s="4">
        <v>1988</v>
      </c>
      <c r="E18" s="3" t="s">
        <v>47</v>
      </c>
      <c r="F18" s="4">
        <v>9</v>
      </c>
      <c r="G18" s="15">
        <v>3.1250000000000002E-3</v>
      </c>
      <c r="H18" s="16"/>
      <c r="I18" s="17"/>
      <c r="J18" s="17"/>
      <c r="K18" s="17"/>
      <c r="L18" s="14">
        <f t="shared" si="0"/>
        <v>0</v>
      </c>
      <c r="M18" s="18">
        <f>SODI!$A$3*(H18+I18+J18+K18)</f>
        <v>0</v>
      </c>
      <c r="N18" s="19"/>
      <c r="O18" s="20">
        <f t="shared" si="1"/>
        <v>-3.1250000000000002E-3</v>
      </c>
      <c r="P18" s="21">
        <f t="shared" si="2"/>
        <v>-3.1250000000000002E-3</v>
      </c>
      <c r="Q18" s="22" t="e">
        <f>P18-P10</f>
        <v>#VALUE!</v>
      </c>
      <c r="R18" s="23"/>
    </row>
    <row r="19" spans="2:18">
      <c r="B19" s="4">
        <v>10</v>
      </c>
      <c r="C19" s="3" t="s">
        <v>113</v>
      </c>
      <c r="D19" s="6">
        <v>1988</v>
      </c>
      <c r="E19" s="3" t="s">
        <v>114</v>
      </c>
      <c r="F19" s="4">
        <v>10</v>
      </c>
      <c r="G19" s="15">
        <v>3.4722222222222199E-3</v>
      </c>
      <c r="H19" s="16"/>
      <c r="I19" s="17"/>
      <c r="J19" s="17"/>
      <c r="K19" s="17"/>
      <c r="L19" s="14">
        <f t="shared" si="0"/>
        <v>0</v>
      </c>
      <c r="M19" s="18">
        <f>SODI!$A$3*(H19+I19+J19+K19)</f>
        <v>0</v>
      </c>
      <c r="N19" s="19"/>
      <c r="O19" s="20">
        <f t="shared" si="1"/>
        <v>-3.4722222222222199E-3</v>
      </c>
      <c r="P19" s="21">
        <f t="shared" si="2"/>
        <v>-3.4722222222222199E-3</v>
      </c>
      <c r="Q19" s="22" t="e">
        <f>P19-P10</f>
        <v>#VALUE!</v>
      </c>
      <c r="R19" s="23"/>
    </row>
    <row r="20" spans="2:18" ht="12" customHeight="1">
      <c r="B20" s="4">
        <v>11</v>
      </c>
      <c r="C20" s="3" t="s">
        <v>52</v>
      </c>
      <c r="D20" s="4">
        <v>1989</v>
      </c>
      <c r="E20" s="3" t="s">
        <v>53</v>
      </c>
      <c r="F20" s="4">
        <v>11</v>
      </c>
      <c r="G20" s="15">
        <v>3.81944444444444E-3</v>
      </c>
      <c r="H20" s="16"/>
      <c r="I20" s="17"/>
      <c r="J20" s="17"/>
      <c r="K20" s="17"/>
      <c r="L20" s="14">
        <f t="shared" si="0"/>
        <v>0</v>
      </c>
      <c r="M20" s="18">
        <f>SODI!$A$3*(H20+I20+J20+K20)</f>
        <v>0</v>
      </c>
      <c r="N20" s="19" t="s">
        <v>173</v>
      </c>
      <c r="O20" s="20" t="e">
        <f t="shared" si="1"/>
        <v>#VALUE!</v>
      </c>
      <c r="P20" s="21" t="e">
        <f t="shared" si="2"/>
        <v>#VALUE!</v>
      </c>
      <c r="Q20" s="22" t="e">
        <f>P20-P10</f>
        <v>#VALUE!</v>
      </c>
      <c r="R20" s="23"/>
    </row>
    <row r="21" spans="2:18">
      <c r="B21" s="4">
        <v>12</v>
      </c>
      <c r="C21" s="3" t="s">
        <v>117</v>
      </c>
      <c r="D21" s="6">
        <v>1969</v>
      </c>
      <c r="E21" s="3" t="s">
        <v>118</v>
      </c>
      <c r="F21" s="4">
        <v>12</v>
      </c>
      <c r="G21" s="15">
        <v>4.1666666666666597E-3</v>
      </c>
      <c r="H21" s="16"/>
      <c r="I21" s="17"/>
      <c r="J21" s="17"/>
      <c r="K21" s="17"/>
      <c r="L21" s="14">
        <f t="shared" si="0"/>
        <v>0</v>
      </c>
      <c r="M21" s="18">
        <f>SODI!$A$3*(H21+I21+J21+K21)</f>
        <v>0</v>
      </c>
      <c r="N21" s="19"/>
      <c r="O21" s="20">
        <f t="shared" si="1"/>
        <v>-4.1666666666666597E-3</v>
      </c>
      <c r="P21" s="21">
        <f t="shared" si="2"/>
        <v>-4.1666666666666597E-3</v>
      </c>
      <c r="Q21" s="22" t="e">
        <f>P21-P10</f>
        <v>#VALUE!</v>
      </c>
      <c r="R21" s="23"/>
    </row>
    <row r="22" spans="2:18">
      <c r="B22" s="4">
        <v>13</v>
      </c>
      <c r="C22" s="3" t="s">
        <v>73</v>
      </c>
      <c r="D22" s="4">
        <v>1992</v>
      </c>
      <c r="E22" s="3" t="s">
        <v>68</v>
      </c>
      <c r="F22" s="4">
        <v>13</v>
      </c>
      <c r="G22" s="15">
        <v>4.5138888888888902E-3</v>
      </c>
      <c r="H22" s="16"/>
      <c r="I22" s="17"/>
      <c r="J22" s="17"/>
      <c r="K22" s="17"/>
      <c r="L22" s="14">
        <f t="shared" si="0"/>
        <v>0</v>
      </c>
      <c r="M22" s="18">
        <f>SODI!$A$3*(H22+I22+J22+K22)</f>
        <v>0</v>
      </c>
      <c r="N22" s="19"/>
      <c r="O22" s="20">
        <f t="shared" si="1"/>
        <v>-4.5138888888888902E-3</v>
      </c>
      <c r="P22" s="21">
        <f t="shared" si="2"/>
        <v>-4.5138888888888902E-3</v>
      </c>
      <c r="Q22" s="22" t="e">
        <f>P22-P10</f>
        <v>#VALUE!</v>
      </c>
      <c r="R22" s="23"/>
    </row>
    <row r="23" spans="2:18" hidden="1">
      <c r="B23" s="4">
        <v>14</v>
      </c>
      <c r="C23" s="3"/>
      <c r="D23" s="4"/>
      <c r="E23" s="3"/>
      <c r="F23" s="4"/>
      <c r="G23" s="15">
        <v>4.8611111111111103E-3</v>
      </c>
      <c r="H23" s="16"/>
      <c r="I23" s="17"/>
      <c r="J23" s="17"/>
      <c r="K23" s="17"/>
      <c r="L23" s="14">
        <f t="shared" si="0"/>
        <v>0</v>
      </c>
      <c r="M23" s="18">
        <f>SODI!$A$3*(H23+I23+J23+K23)</f>
        <v>0</v>
      </c>
      <c r="N23" s="19"/>
      <c r="O23" s="20">
        <f t="shared" si="1"/>
        <v>-4.8611111111111103E-3</v>
      </c>
      <c r="P23" s="21">
        <f t="shared" si="2"/>
        <v>-4.8611111111111103E-3</v>
      </c>
      <c r="Q23" s="22" t="e">
        <f>P23-P10</f>
        <v>#VALUE!</v>
      </c>
      <c r="R23" s="23"/>
    </row>
    <row r="24" spans="2:18" hidden="1">
      <c r="B24" s="4">
        <v>15</v>
      </c>
      <c r="C24" s="5"/>
      <c r="D24" s="6"/>
      <c r="E24" s="5"/>
      <c r="F24" s="4"/>
      <c r="G24" s="15">
        <v>5.2083333333333296E-3</v>
      </c>
      <c r="H24" s="16"/>
      <c r="I24" s="17"/>
      <c r="J24" s="17"/>
      <c r="K24" s="17"/>
      <c r="L24" s="14">
        <f t="shared" si="0"/>
        <v>0</v>
      </c>
      <c r="M24" s="18">
        <f>SODI!$A$3*(H24+I24+J24+K24)</f>
        <v>0</v>
      </c>
      <c r="N24" s="19"/>
      <c r="O24" s="20">
        <f t="shared" si="1"/>
        <v>-5.2083333333333296E-3</v>
      </c>
      <c r="P24" s="21">
        <f t="shared" si="2"/>
        <v>-5.2083333333333296E-3</v>
      </c>
      <c r="Q24" s="22" t="e">
        <f>P24-P10</f>
        <v>#VALUE!</v>
      </c>
      <c r="R24" s="23"/>
    </row>
    <row r="25" spans="2:18" hidden="1">
      <c r="B25" s="4">
        <v>16</v>
      </c>
      <c r="C25" s="3"/>
      <c r="D25" s="4"/>
      <c r="E25" s="3"/>
      <c r="F25" s="4"/>
      <c r="G25" s="15">
        <v>5.5555555555555497E-3</v>
      </c>
      <c r="H25" s="16"/>
      <c r="I25" s="17"/>
      <c r="J25" s="17"/>
      <c r="K25" s="17"/>
      <c r="L25" s="14">
        <f t="shared" si="0"/>
        <v>0</v>
      </c>
      <c r="M25" s="18">
        <f>SODI!$A$3*(H25+I25+J25+K25)</f>
        <v>0</v>
      </c>
      <c r="N25" s="19"/>
      <c r="O25" s="20">
        <f t="shared" si="1"/>
        <v>-5.5555555555555497E-3</v>
      </c>
      <c r="P25" s="21">
        <f t="shared" si="2"/>
        <v>-5.5555555555555497E-3</v>
      </c>
      <c r="Q25" s="22" t="e">
        <f>P25-P10</f>
        <v>#VALUE!</v>
      </c>
      <c r="R25" s="23"/>
    </row>
    <row r="26" spans="2:18" hidden="1">
      <c r="B26" s="4">
        <v>17</v>
      </c>
      <c r="C26" s="3"/>
      <c r="D26" s="4"/>
      <c r="E26" s="3"/>
      <c r="F26" s="4"/>
      <c r="G26" s="15">
        <v>5.9027777777777802E-3</v>
      </c>
      <c r="H26" s="16"/>
      <c r="I26" s="17"/>
      <c r="J26" s="17"/>
      <c r="K26" s="17"/>
      <c r="L26" s="14">
        <f t="shared" si="0"/>
        <v>0</v>
      </c>
      <c r="M26" s="18">
        <f>SODI!$A$3*(H26+I26+J26+K26)</f>
        <v>0</v>
      </c>
      <c r="N26" s="19"/>
      <c r="O26" s="20">
        <f t="shared" si="1"/>
        <v>-5.9027777777777802E-3</v>
      </c>
      <c r="P26" s="21">
        <f t="shared" si="2"/>
        <v>-5.9027777777777802E-3</v>
      </c>
      <c r="Q26" s="22" t="e">
        <f>P26-P10</f>
        <v>#VALUE!</v>
      </c>
      <c r="R26" s="23"/>
    </row>
    <row r="27" spans="2:18" hidden="1">
      <c r="B27" s="4">
        <v>18</v>
      </c>
      <c r="C27" s="24"/>
      <c r="D27" s="4"/>
      <c r="E27" s="3"/>
      <c r="F27" s="4"/>
      <c r="G27" s="15">
        <v>6.2500000000000003E-3</v>
      </c>
      <c r="H27" s="16"/>
      <c r="I27" s="17"/>
      <c r="J27" s="17"/>
      <c r="K27" s="17"/>
      <c r="L27" s="14">
        <f t="shared" si="0"/>
        <v>0</v>
      </c>
      <c r="M27" s="18">
        <f>SODI!$A$3*(H27+I27+J27+K27)</f>
        <v>0</v>
      </c>
      <c r="N27" s="19"/>
      <c r="O27" s="20">
        <f t="shared" si="1"/>
        <v>-6.2500000000000003E-3</v>
      </c>
      <c r="P27" s="21">
        <f t="shared" si="2"/>
        <v>-6.2500000000000003E-3</v>
      </c>
      <c r="Q27" s="22" t="e">
        <f>P27-P10</f>
        <v>#VALUE!</v>
      </c>
      <c r="R27" s="23"/>
    </row>
    <row r="28" spans="2:18" hidden="1">
      <c r="B28" s="4">
        <v>19</v>
      </c>
      <c r="C28" s="5"/>
      <c r="D28" s="6"/>
      <c r="E28" s="5"/>
      <c r="F28" s="4"/>
      <c r="G28" s="15">
        <v>6.5972222222222196E-3</v>
      </c>
      <c r="H28" s="16"/>
      <c r="I28" s="17"/>
      <c r="J28" s="17"/>
      <c r="K28" s="17"/>
      <c r="L28" s="14">
        <f t="shared" si="0"/>
        <v>0</v>
      </c>
      <c r="M28" s="18">
        <f>SODI!$A$3*(H28+I28+J28+K28)</f>
        <v>0</v>
      </c>
      <c r="N28" s="19"/>
      <c r="O28" s="20">
        <f t="shared" si="1"/>
        <v>-6.5972222222222196E-3</v>
      </c>
      <c r="P28" s="21">
        <f t="shared" si="2"/>
        <v>-6.5972222222222196E-3</v>
      </c>
      <c r="Q28" s="22" t="e">
        <f>P28-P10</f>
        <v>#VALUE!</v>
      </c>
      <c r="R28" s="23"/>
    </row>
    <row r="29" spans="2:18" ht="12" hidden="1" customHeight="1">
      <c r="B29" s="4">
        <v>20</v>
      </c>
      <c r="C29" s="3"/>
      <c r="D29" s="4"/>
      <c r="E29" s="3"/>
      <c r="F29" s="4"/>
      <c r="G29" s="15">
        <v>6.9444444444444397E-3</v>
      </c>
      <c r="H29" s="16"/>
      <c r="I29" s="17"/>
      <c r="J29" s="17"/>
      <c r="K29" s="17"/>
      <c r="L29" s="14">
        <f t="shared" si="0"/>
        <v>0</v>
      </c>
      <c r="M29" s="18">
        <f>SODI!$A$3*(H29+I29+J29+K29)</f>
        <v>0</v>
      </c>
      <c r="N29" s="19"/>
      <c r="O29" s="20">
        <f t="shared" si="1"/>
        <v>-6.9444444444444397E-3</v>
      </c>
      <c r="P29" s="21">
        <f t="shared" si="2"/>
        <v>-6.9444444444444397E-3</v>
      </c>
      <c r="Q29" s="22" t="e">
        <f>P29-P10</f>
        <v>#VALUE!</v>
      </c>
      <c r="R29" s="23"/>
    </row>
    <row r="30" spans="2:18" hidden="1">
      <c r="B30" s="4">
        <v>21</v>
      </c>
      <c r="C30" s="3"/>
      <c r="D30" s="4"/>
      <c r="E30" s="3"/>
      <c r="F30" s="4"/>
      <c r="G30" s="15">
        <v>7.2916666666666598E-3</v>
      </c>
      <c r="H30" s="16"/>
      <c r="I30" s="17"/>
      <c r="J30" s="17"/>
      <c r="K30" s="17"/>
      <c r="L30" s="14">
        <f t="shared" si="0"/>
        <v>0</v>
      </c>
      <c r="M30" s="18">
        <f>SODI!$A$3*(H30+I30+J30+K30)</f>
        <v>0</v>
      </c>
      <c r="N30" s="19"/>
      <c r="O30" s="20">
        <f t="shared" si="1"/>
        <v>-7.2916666666666598E-3</v>
      </c>
      <c r="P30" s="21">
        <f t="shared" si="2"/>
        <v>-7.2916666666666598E-3</v>
      </c>
      <c r="Q30" s="22" t="e">
        <f>P30-P10</f>
        <v>#VALUE!</v>
      </c>
      <c r="R30" s="23"/>
    </row>
    <row r="31" spans="2:18" hidden="1">
      <c r="B31" s="4">
        <v>24</v>
      </c>
      <c r="C31" s="3"/>
      <c r="D31" s="4"/>
      <c r="E31" s="3"/>
      <c r="F31" s="4"/>
      <c r="G31" s="15">
        <v>7.6388888888888904E-3</v>
      </c>
      <c r="H31" s="16"/>
      <c r="I31" s="17"/>
      <c r="J31" s="17"/>
      <c r="K31" s="17"/>
      <c r="L31" s="14">
        <f t="shared" si="0"/>
        <v>0</v>
      </c>
      <c r="M31" s="18">
        <f>SODI!$A$3*(H31+I31+J31+K31)</f>
        <v>0</v>
      </c>
      <c r="N31" s="19"/>
      <c r="O31" s="20">
        <f t="shared" si="1"/>
        <v>-7.6388888888888904E-3</v>
      </c>
      <c r="P31" s="21">
        <f t="shared" si="2"/>
        <v>-7.6388888888888904E-3</v>
      </c>
      <c r="Q31" s="22" t="e">
        <f>P31-P10</f>
        <v>#VALUE!</v>
      </c>
      <c r="R31" s="23"/>
    </row>
    <row r="32" spans="2:18" hidden="1">
      <c r="B32" s="4">
        <v>25</v>
      </c>
      <c r="C32" s="3"/>
      <c r="D32" s="4"/>
      <c r="E32" s="3"/>
      <c r="F32" s="4"/>
      <c r="G32" s="15">
        <v>7.9861111111111105E-3</v>
      </c>
      <c r="H32" s="16"/>
      <c r="I32" s="17"/>
      <c r="J32" s="17"/>
      <c r="K32" s="17"/>
      <c r="L32" s="14">
        <f t="shared" si="0"/>
        <v>0</v>
      </c>
      <c r="M32" s="18">
        <f>SODI!$A$3*(H32+I32+J32+K32)</f>
        <v>0</v>
      </c>
      <c r="N32" s="19"/>
      <c r="O32" s="20">
        <f t="shared" si="1"/>
        <v>-7.9861111111111105E-3</v>
      </c>
      <c r="P32" s="21">
        <f t="shared" si="2"/>
        <v>-7.9861111111111105E-3</v>
      </c>
      <c r="Q32" s="22" t="e">
        <f>P32-P10</f>
        <v>#VALUE!</v>
      </c>
      <c r="R32" s="23"/>
    </row>
    <row r="33" spans="2:18" hidden="1">
      <c r="B33" s="4">
        <v>26</v>
      </c>
      <c r="C33" s="24"/>
      <c r="D33" s="4"/>
      <c r="E33" s="3"/>
      <c r="F33" s="4"/>
      <c r="G33" s="15">
        <v>8.3333333333333297E-3</v>
      </c>
      <c r="H33" s="16"/>
      <c r="I33" s="17"/>
      <c r="J33" s="17"/>
      <c r="K33" s="17"/>
      <c r="L33" s="14">
        <f t="shared" si="0"/>
        <v>0</v>
      </c>
      <c r="M33" s="18">
        <f>SODI!$A$3*(H33+I33+J33+K33)</f>
        <v>0</v>
      </c>
      <c r="N33" s="19"/>
      <c r="O33" s="20">
        <f t="shared" si="1"/>
        <v>-8.3333333333333297E-3</v>
      </c>
      <c r="P33" s="21">
        <f t="shared" si="2"/>
        <v>-8.3333333333333297E-3</v>
      </c>
      <c r="Q33" s="22" t="e">
        <f>P33-P10</f>
        <v>#VALUE!</v>
      </c>
      <c r="R33" s="23"/>
    </row>
    <row r="34" spans="2:18" ht="13.8" thickBot="1">
      <c r="B34" s="151" t="s">
        <v>30</v>
      </c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</row>
    <row r="35" spans="2:18">
      <c r="B35" s="142" t="s">
        <v>14</v>
      </c>
      <c r="C35" s="142" t="s">
        <v>18</v>
      </c>
      <c r="D35" s="142" t="s">
        <v>7</v>
      </c>
      <c r="E35" s="149" t="s">
        <v>8</v>
      </c>
      <c r="F35" s="149" t="s">
        <v>5</v>
      </c>
      <c r="G35" s="137" t="s">
        <v>6</v>
      </c>
      <c r="H35" s="139" t="s">
        <v>3</v>
      </c>
      <c r="I35" s="140"/>
      <c r="J35" s="140"/>
      <c r="K35" s="140"/>
      <c r="L35" s="141"/>
      <c r="M35" s="108" t="s">
        <v>0</v>
      </c>
      <c r="N35" s="142" t="s">
        <v>9</v>
      </c>
      <c r="O35" s="144" t="s">
        <v>12</v>
      </c>
      <c r="P35" s="146" t="s">
        <v>13</v>
      </c>
      <c r="Q35" s="133" t="s">
        <v>10</v>
      </c>
      <c r="R35" s="135" t="s">
        <v>11</v>
      </c>
    </row>
    <row r="36" spans="2:18" ht="14.25" customHeight="1">
      <c r="B36" s="143"/>
      <c r="C36" s="143"/>
      <c r="D36" s="143"/>
      <c r="E36" s="150"/>
      <c r="F36" s="150"/>
      <c r="G36" s="138"/>
      <c r="H36" s="14" t="s">
        <v>1</v>
      </c>
      <c r="I36" s="14" t="s">
        <v>2</v>
      </c>
      <c r="J36" s="14" t="s">
        <v>1</v>
      </c>
      <c r="K36" s="14" t="s">
        <v>2</v>
      </c>
      <c r="L36" s="13" t="s">
        <v>4</v>
      </c>
      <c r="M36" s="113"/>
      <c r="N36" s="143"/>
      <c r="O36" s="145"/>
      <c r="P36" s="147"/>
      <c r="Q36" s="134"/>
      <c r="R36" s="136"/>
    </row>
    <row r="37" spans="2:18">
      <c r="B37" s="4">
        <v>1</v>
      </c>
      <c r="C37" s="3" t="s">
        <v>172</v>
      </c>
      <c r="D37" s="4">
        <v>1994</v>
      </c>
      <c r="E37" s="3" t="s">
        <v>114</v>
      </c>
      <c r="F37" s="4">
        <v>14</v>
      </c>
      <c r="G37" s="15">
        <v>4.8611111111111112E-3</v>
      </c>
      <c r="H37" s="16"/>
      <c r="I37" s="17"/>
      <c r="J37" s="17"/>
      <c r="K37" s="17"/>
      <c r="L37" s="14">
        <f t="shared" ref="L37:L60" si="3">H37+I37+J37+K37</f>
        <v>0</v>
      </c>
      <c r="M37" s="18">
        <f>SODI!$A$3*(H37+I37+J37+K37)</f>
        <v>0</v>
      </c>
      <c r="N37" s="19"/>
      <c r="O37" s="20">
        <f t="shared" ref="O37:O60" si="4">N37-G37</f>
        <v>-4.8611111111111112E-3</v>
      </c>
      <c r="P37" s="21">
        <f t="shared" ref="P37:P60" si="5">O37+M37</f>
        <v>-4.8611111111111112E-3</v>
      </c>
      <c r="Q37" s="22">
        <v>0</v>
      </c>
      <c r="R37" s="23"/>
    </row>
    <row r="38" spans="2:18">
      <c r="B38" s="4">
        <v>2</v>
      </c>
      <c r="C38" s="3" t="s">
        <v>162</v>
      </c>
      <c r="D38" s="4">
        <v>1993</v>
      </c>
      <c r="E38" s="3" t="s">
        <v>163</v>
      </c>
      <c r="F38" s="4">
        <v>15</v>
      </c>
      <c r="G38" s="15">
        <v>5.208333333333333E-3</v>
      </c>
      <c r="H38" s="16"/>
      <c r="I38" s="17"/>
      <c r="J38" s="17"/>
      <c r="K38" s="17"/>
      <c r="L38" s="14">
        <f t="shared" si="3"/>
        <v>0</v>
      </c>
      <c r="M38" s="18">
        <f>SODI!$A$3*(H38+I38+J38+K38)</f>
        <v>0</v>
      </c>
      <c r="N38" s="19"/>
      <c r="O38" s="20">
        <f t="shared" si="4"/>
        <v>-5.208333333333333E-3</v>
      </c>
      <c r="P38" s="21">
        <f t="shared" si="5"/>
        <v>-5.208333333333333E-3</v>
      </c>
      <c r="Q38" s="22">
        <f>P38-P37</f>
        <v>-3.4722222222222186E-4</v>
      </c>
      <c r="R38" s="23"/>
    </row>
    <row r="39" spans="2:18">
      <c r="B39" s="4">
        <v>3</v>
      </c>
      <c r="C39" s="24" t="s">
        <v>159</v>
      </c>
      <c r="D39" s="4">
        <v>1994</v>
      </c>
      <c r="E39" s="3" t="s">
        <v>91</v>
      </c>
      <c r="F39" s="4">
        <v>16</v>
      </c>
      <c r="G39" s="15">
        <v>5.5555555555555558E-3</v>
      </c>
      <c r="H39" s="16"/>
      <c r="I39" s="17"/>
      <c r="J39" s="17"/>
      <c r="K39" s="17"/>
      <c r="L39" s="14">
        <f t="shared" si="3"/>
        <v>0</v>
      </c>
      <c r="M39" s="18">
        <f>SODI!$A$3*(H39+I39+J39+K39)</f>
        <v>0</v>
      </c>
      <c r="N39" s="19"/>
      <c r="O39" s="20">
        <f t="shared" si="4"/>
        <v>-5.5555555555555558E-3</v>
      </c>
      <c r="P39" s="21">
        <f t="shared" si="5"/>
        <v>-5.5555555555555558E-3</v>
      </c>
      <c r="Q39" s="22">
        <f>P39-P37</f>
        <v>-6.9444444444444458E-4</v>
      </c>
      <c r="R39" s="23"/>
    </row>
    <row r="40" spans="2:18">
      <c r="B40" s="4">
        <v>4</v>
      </c>
      <c r="C40" s="3" t="s">
        <v>165</v>
      </c>
      <c r="D40" s="4">
        <v>1994</v>
      </c>
      <c r="E40" s="3" t="s">
        <v>163</v>
      </c>
      <c r="F40" s="4">
        <v>17</v>
      </c>
      <c r="G40" s="15">
        <v>5.9027777777777802E-3</v>
      </c>
      <c r="H40" s="16"/>
      <c r="I40" s="17"/>
      <c r="J40" s="17"/>
      <c r="K40" s="17"/>
      <c r="L40" s="14">
        <f t="shared" si="3"/>
        <v>0</v>
      </c>
      <c r="M40" s="18">
        <f>SODI!$A$3*(H40+I40+J40+K40)</f>
        <v>0</v>
      </c>
      <c r="N40" s="19"/>
      <c r="O40" s="20">
        <f t="shared" si="4"/>
        <v>-5.9027777777777802E-3</v>
      </c>
      <c r="P40" s="21">
        <f t="shared" si="5"/>
        <v>-5.9027777777777802E-3</v>
      </c>
      <c r="Q40" s="22">
        <f>P40-P37</f>
        <v>-1.041666666666669E-3</v>
      </c>
      <c r="R40" s="23"/>
    </row>
    <row r="41" spans="2:18">
      <c r="B41" s="4">
        <v>5</v>
      </c>
      <c r="C41" s="3" t="s">
        <v>128</v>
      </c>
      <c r="D41" s="4">
        <v>1993</v>
      </c>
      <c r="E41" s="3" t="s">
        <v>114</v>
      </c>
      <c r="F41" s="4">
        <v>18</v>
      </c>
      <c r="G41" s="15">
        <v>6.2500000000000003E-3</v>
      </c>
      <c r="H41" s="16"/>
      <c r="I41" s="17"/>
      <c r="J41" s="17"/>
      <c r="K41" s="17"/>
      <c r="L41" s="14">
        <f t="shared" si="3"/>
        <v>0</v>
      </c>
      <c r="M41" s="18">
        <f>SODI!$A$3*(H41+I41+J41+K41)</f>
        <v>0</v>
      </c>
      <c r="N41" s="19"/>
      <c r="O41" s="20">
        <f t="shared" si="4"/>
        <v>-6.2500000000000003E-3</v>
      </c>
      <c r="P41" s="21">
        <f t="shared" si="5"/>
        <v>-6.2500000000000003E-3</v>
      </c>
      <c r="Q41" s="22">
        <f>P41-P37</f>
        <v>-1.3888888888888892E-3</v>
      </c>
      <c r="R41" s="23"/>
    </row>
    <row r="42" spans="2:18">
      <c r="B42" s="4">
        <v>6</v>
      </c>
      <c r="C42" s="3" t="s">
        <v>66</v>
      </c>
      <c r="D42" s="4">
        <v>1993</v>
      </c>
      <c r="E42" s="3" t="s">
        <v>62</v>
      </c>
      <c r="F42" s="4">
        <v>19</v>
      </c>
      <c r="G42" s="15">
        <v>6.5972222222222196E-3</v>
      </c>
      <c r="H42" s="16"/>
      <c r="I42" s="17"/>
      <c r="J42" s="17"/>
      <c r="K42" s="17"/>
      <c r="L42" s="14">
        <f t="shared" si="3"/>
        <v>0</v>
      </c>
      <c r="M42" s="18">
        <f>SODI!$A$3*(H42+I42+J42+K42)</f>
        <v>0</v>
      </c>
      <c r="N42" s="19"/>
      <c r="O42" s="20">
        <f t="shared" si="4"/>
        <v>-6.5972222222222196E-3</v>
      </c>
      <c r="P42" s="21">
        <f t="shared" si="5"/>
        <v>-6.5972222222222196E-3</v>
      </c>
      <c r="Q42" s="22">
        <f>P42-P37</f>
        <v>-1.7361111111111084E-3</v>
      </c>
      <c r="R42" s="23"/>
    </row>
    <row r="43" spans="2:18">
      <c r="B43" s="4">
        <v>7</v>
      </c>
      <c r="C43" s="3" t="s">
        <v>158</v>
      </c>
      <c r="D43" s="4">
        <v>1993</v>
      </c>
      <c r="E43" s="3" t="s">
        <v>91</v>
      </c>
      <c r="F43" s="4">
        <v>20</v>
      </c>
      <c r="G43" s="15">
        <v>6.9444444444444397E-3</v>
      </c>
      <c r="H43" s="16"/>
      <c r="I43" s="17"/>
      <c r="J43" s="17"/>
      <c r="K43" s="17"/>
      <c r="L43" s="14">
        <f t="shared" si="3"/>
        <v>0</v>
      </c>
      <c r="M43" s="18">
        <f>SODI!$A$3*(H43+I43+J43+K43)</f>
        <v>0</v>
      </c>
      <c r="N43" s="19"/>
      <c r="O43" s="20">
        <f t="shared" si="4"/>
        <v>-6.9444444444444397E-3</v>
      </c>
      <c r="P43" s="21">
        <f t="shared" si="5"/>
        <v>-6.9444444444444397E-3</v>
      </c>
      <c r="Q43" s="22">
        <f>P43-P37</f>
        <v>-2.0833333333333285E-3</v>
      </c>
      <c r="R43" s="23"/>
    </row>
    <row r="44" spans="2:18">
      <c r="B44" s="4">
        <v>8</v>
      </c>
      <c r="C44" s="5" t="s">
        <v>164</v>
      </c>
      <c r="D44" s="6">
        <v>1993</v>
      </c>
      <c r="E44" s="5" t="s">
        <v>163</v>
      </c>
      <c r="F44" s="4">
        <v>21</v>
      </c>
      <c r="G44" s="15">
        <v>7.2916666666666598E-3</v>
      </c>
      <c r="H44" s="16"/>
      <c r="I44" s="17"/>
      <c r="J44" s="17"/>
      <c r="K44" s="17"/>
      <c r="L44" s="14">
        <f t="shared" si="3"/>
        <v>0</v>
      </c>
      <c r="M44" s="18">
        <f>SODI!$A$3*(H44+I44+J44+K44)</f>
        <v>0</v>
      </c>
      <c r="N44" s="19"/>
      <c r="O44" s="20">
        <f t="shared" si="4"/>
        <v>-7.2916666666666598E-3</v>
      </c>
      <c r="P44" s="21">
        <f t="shared" si="5"/>
        <v>-7.2916666666666598E-3</v>
      </c>
      <c r="Q44" s="22">
        <f>P44-P37</f>
        <v>-2.4305555555555487E-3</v>
      </c>
      <c r="R44" s="23"/>
    </row>
    <row r="45" spans="2:18">
      <c r="B45" s="4">
        <v>9</v>
      </c>
      <c r="C45" s="3" t="s">
        <v>38</v>
      </c>
      <c r="D45" s="4">
        <v>1994</v>
      </c>
      <c r="E45" s="3" t="s">
        <v>37</v>
      </c>
      <c r="F45" s="4">
        <v>22</v>
      </c>
      <c r="G45" s="15">
        <v>7.63888888888888E-3</v>
      </c>
      <c r="H45" s="16"/>
      <c r="I45" s="17"/>
      <c r="J45" s="17"/>
      <c r="K45" s="17"/>
      <c r="L45" s="14">
        <f t="shared" si="3"/>
        <v>0</v>
      </c>
      <c r="M45" s="18">
        <f>SODI!$A$3*(H45+I45+J45+K45)</f>
        <v>0</v>
      </c>
      <c r="N45" s="19"/>
      <c r="O45" s="20">
        <f t="shared" si="4"/>
        <v>-7.63888888888888E-3</v>
      </c>
      <c r="P45" s="21">
        <f t="shared" si="5"/>
        <v>-7.63888888888888E-3</v>
      </c>
      <c r="Q45" s="22">
        <f>P45-P37</f>
        <v>-2.7777777777777688E-3</v>
      </c>
      <c r="R45" s="23"/>
    </row>
    <row r="46" spans="2:18" hidden="1">
      <c r="B46" s="4">
        <v>10</v>
      </c>
      <c r="C46" s="3"/>
      <c r="D46" s="6"/>
      <c r="E46" s="3"/>
      <c r="F46" s="4"/>
      <c r="G46" s="15">
        <v>3.4722222222222199E-3</v>
      </c>
      <c r="H46" s="16"/>
      <c r="I46" s="17"/>
      <c r="J46" s="17"/>
      <c r="K46" s="17"/>
      <c r="L46" s="14">
        <f t="shared" si="3"/>
        <v>0</v>
      </c>
      <c r="M46" s="18">
        <f>SODI!$A$3*(H46+I46+J46+K46)</f>
        <v>0</v>
      </c>
      <c r="N46" s="19"/>
      <c r="O46" s="20">
        <f t="shared" si="4"/>
        <v>-3.4722222222222199E-3</v>
      </c>
      <c r="P46" s="21">
        <f t="shared" si="5"/>
        <v>-3.4722222222222199E-3</v>
      </c>
      <c r="Q46" s="22">
        <f>P46-P37</f>
        <v>1.3888888888888913E-3</v>
      </c>
      <c r="R46" s="23"/>
    </row>
    <row r="47" spans="2:18" ht="12" hidden="1" customHeight="1">
      <c r="B47" s="4">
        <v>11</v>
      </c>
      <c r="C47" s="3"/>
      <c r="D47" s="6"/>
      <c r="E47" s="3"/>
      <c r="F47" s="4"/>
      <c r="G47" s="15">
        <v>3.81944444444444E-3</v>
      </c>
      <c r="H47" s="16"/>
      <c r="I47" s="17"/>
      <c r="J47" s="17"/>
      <c r="K47" s="17"/>
      <c r="L47" s="14">
        <f t="shared" si="3"/>
        <v>0</v>
      </c>
      <c r="M47" s="18">
        <f>SODI!$A$3*(H47+I47+J47+K47)</f>
        <v>0</v>
      </c>
      <c r="N47" s="19"/>
      <c r="O47" s="20">
        <f t="shared" si="4"/>
        <v>-3.81944444444444E-3</v>
      </c>
      <c r="P47" s="21">
        <f t="shared" si="5"/>
        <v>-3.81944444444444E-3</v>
      </c>
      <c r="Q47" s="22">
        <f>P47-P37</f>
        <v>1.0416666666666712E-3</v>
      </c>
      <c r="R47" s="23"/>
    </row>
    <row r="48" spans="2:18" hidden="1">
      <c r="B48" s="4">
        <v>12</v>
      </c>
      <c r="C48" s="3"/>
      <c r="D48" s="6"/>
      <c r="E48" s="3"/>
      <c r="F48" s="4"/>
      <c r="G48" s="15">
        <v>4.1666666666666597E-3</v>
      </c>
      <c r="H48" s="16"/>
      <c r="I48" s="17"/>
      <c r="J48" s="17"/>
      <c r="K48" s="17"/>
      <c r="L48" s="14">
        <f t="shared" si="3"/>
        <v>0</v>
      </c>
      <c r="M48" s="18">
        <f>SODI!$A$3*(H48+I48+J48+K48)</f>
        <v>0</v>
      </c>
      <c r="N48" s="19"/>
      <c r="O48" s="20">
        <f t="shared" si="4"/>
        <v>-4.1666666666666597E-3</v>
      </c>
      <c r="P48" s="21">
        <f t="shared" si="5"/>
        <v>-4.1666666666666597E-3</v>
      </c>
      <c r="Q48" s="22">
        <f>P48-P37</f>
        <v>6.9444444444445152E-4</v>
      </c>
      <c r="R48" s="23"/>
    </row>
    <row r="49" spans="2:18" hidden="1">
      <c r="B49" s="4">
        <v>13</v>
      </c>
      <c r="C49" s="3"/>
      <c r="D49" s="6"/>
      <c r="E49" s="3"/>
      <c r="F49" s="4"/>
      <c r="G49" s="15">
        <v>4.5138888888888902E-3</v>
      </c>
      <c r="H49" s="16"/>
      <c r="I49" s="17"/>
      <c r="J49" s="17"/>
      <c r="K49" s="17"/>
      <c r="L49" s="14">
        <f t="shared" si="3"/>
        <v>0</v>
      </c>
      <c r="M49" s="18">
        <f>SODI!$A$3*(H49+I49+J49+K49)</f>
        <v>0</v>
      </c>
      <c r="N49" s="19"/>
      <c r="O49" s="20">
        <f t="shared" si="4"/>
        <v>-4.5138888888888902E-3</v>
      </c>
      <c r="P49" s="21">
        <f t="shared" si="5"/>
        <v>-4.5138888888888902E-3</v>
      </c>
      <c r="Q49" s="22">
        <f>P49-P37</f>
        <v>3.4722222222222099E-4</v>
      </c>
      <c r="R49" s="23"/>
    </row>
    <row r="50" spans="2:18" hidden="1">
      <c r="B50" s="4">
        <v>14</v>
      </c>
      <c r="C50" s="3"/>
      <c r="D50" s="4"/>
      <c r="E50" s="3"/>
      <c r="F50" s="4"/>
      <c r="G50" s="15">
        <v>4.8611111111111103E-3</v>
      </c>
      <c r="H50" s="16"/>
      <c r="I50" s="17"/>
      <c r="J50" s="17"/>
      <c r="K50" s="17"/>
      <c r="L50" s="14">
        <f t="shared" si="3"/>
        <v>0</v>
      </c>
      <c r="M50" s="18">
        <f>SODI!$A$3*(H50+I50+J50+K50)</f>
        <v>0</v>
      </c>
      <c r="N50" s="19"/>
      <c r="O50" s="20">
        <f t="shared" si="4"/>
        <v>-4.8611111111111103E-3</v>
      </c>
      <c r="P50" s="21">
        <f t="shared" si="5"/>
        <v>-4.8611111111111103E-3</v>
      </c>
      <c r="Q50" s="22">
        <f>P50-P37</f>
        <v>0</v>
      </c>
      <c r="R50" s="23"/>
    </row>
    <row r="51" spans="2:18" hidden="1">
      <c r="B51" s="4">
        <v>15</v>
      </c>
      <c r="C51" s="5"/>
      <c r="D51" s="6"/>
      <c r="E51" s="5"/>
      <c r="F51" s="4"/>
      <c r="G51" s="15">
        <v>5.2083333333333296E-3</v>
      </c>
      <c r="H51" s="16"/>
      <c r="I51" s="17"/>
      <c r="J51" s="17"/>
      <c r="K51" s="17"/>
      <c r="L51" s="14">
        <f t="shared" si="3"/>
        <v>0</v>
      </c>
      <c r="M51" s="18">
        <f>SODI!$A$3*(H51+I51+J51+K51)</f>
        <v>0</v>
      </c>
      <c r="N51" s="19"/>
      <c r="O51" s="20">
        <f t="shared" si="4"/>
        <v>-5.2083333333333296E-3</v>
      </c>
      <c r="P51" s="21">
        <f t="shared" si="5"/>
        <v>-5.2083333333333296E-3</v>
      </c>
      <c r="Q51" s="22">
        <f>P51-P37</f>
        <v>-3.4722222222221839E-4</v>
      </c>
      <c r="R51" s="23"/>
    </row>
    <row r="52" spans="2:18" hidden="1">
      <c r="B52" s="4">
        <v>16</v>
      </c>
      <c r="C52" s="3"/>
      <c r="D52" s="4"/>
      <c r="E52" s="3"/>
      <c r="F52" s="4"/>
      <c r="G52" s="15">
        <v>5.5555555555555497E-3</v>
      </c>
      <c r="H52" s="16"/>
      <c r="I52" s="17"/>
      <c r="J52" s="17"/>
      <c r="K52" s="17"/>
      <c r="L52" s="14">
        <f t="shared" si="3"/>
        <v>0</v>
      </c>
      <c r="M52" s="18">
        <f>SODI!$A$3*(H52+I52+J52+K52)</f>
        <v>0</v>
      </c>
      <c r="N52" s="19"/>
      <c r="O52" s="20">
        <f t="shared" si="4"/>
        <v>-5.5555555555555497E-3</v>
      </c>
      <c r="P52" s="21">
        <f t="shared" si="5"/>
        <v>-5.5555555555555497E-3</v>
      </c>
      <c r="Q52" s="22">
        <f>P52-P37</f>
        <v>-6.9444444444443851E-4</v>
      </c>
      <c r="R52" s="23"/>
    </row>
    <row r="53" spans="2:18" hidden="1">
      <c r="B53" s="4">
        <v>17</v>
      </c>
      <c r="C53" s="3"/>
      <c r="D53" s="4"/>
      <c r="E53" s="3"/>
      <c r="F53" s="4"/>
      <c r="G53" s="15">
        <v>5.9027777777777802E-3</v>
      </c>
      <c r="H53" s="16"/>
      <c r="I53" s="17"/>
      <c r="J53" s="17"/>
      <c r="K53" s="17"/>
      <c r="L53" s="14">
        <f t="shared" si="3"/>
        <v>0</v>
      </c>
      <c r="M53" s="18">
        <f>SODI!$A$3*(H53+I53+J53+K53)</f>
        <v>0</v>
      </c>
      <c r="N53" s="19"/>
      <c r="O53" s="20">
        <f t="shared" si="4"/>
        <v>-5.9027777777777802E-3</v>
      </c>
      <c r="P53" s="21">
        <f t="shared" si="5"/>
        <v>-5.9027777777777802E-3</v>
      </c>
      <c r="Q53" s="22">
        <f>P53-P37</f>
        <v>-1.041666666666669E-3</v>
      </c>
      <c r="R53" s="23"/>
    </row>
    <row r="54" spans="2:18" hidden="1">
      <c r="B54" s="4">
        <v>18</v>
      </c>
      <c r="C54" s="24"/>
      <c r="D54" s="4"/>
      <c r="E54" s="3"/>
      <c r="F54" s="4"/>
      <c r="G54" s="15">
        <v>6.2500000000000003E-3</v>
      </c>
      <c r="H54" s="16"/>
      <c r="I54" s="17"/>
      <c r="J54" s="17"/>
      <c r="K54" s="17"/>
      <c r="L54" s="14">
        <f t="shared" si="3"/>
        <v>0</v>
      </c>
      <c r="M54" s="18">
        <f>SODI!$A$3*(H54+I54+J54+K54)</f>
        <v>0</v>
      </c>
      <c r="N54" s="19"/>
      <c r="O54" s="20">
        <f t="shared" si="4"/>
        <v>-6.2500000000000003E-3</v>
      </c>
      <c r="P54" s="21">
        <f t="shared" si="5"/>
        <v>-6.2500000000000003E-3</v>
      </c>
      <c r="Q54" s="22">
        <f>P54-P37</f>
        <v>-1.3888888888888892E-3</v>
      </c>
      <c r="R54" s="23"/>
    </row>
    <row r="55" spans="2:18" hidden="1">
      <c r="B55" s="4">
        <v>19</v>
      </c>
      <c r="C55" s="5"/>
      <c r="D55" s="6"/>
      <c r="E55" s="5"/>
      <c r="F55" s="4"/>
      <c r="G55" s="15">
        <v>6.5972222222222196E-3</v>
      </c>
      <c r="H55" s="16"/>
      <c r="I55" s="17"/>
      <c r="J55" s="17"/>
      <c r="K55" s="17"/>
      <c r="L55" s="14">
        <f t="shared" si="3"/>
        <v>0</v>
      </c>
      <c r="M55" s="18">
        <f>SODI!$A$3*(H55+I55+J55+K55)</f>
        <v>0</v>
      </c>
      <c r="N55" s="19"/>
      <c r="O55" s="20">
        <f t="shared" si="4"/>
        <v>-6.5972222222222196E-3</v>
      </c>
      <c r="P55" s="21">
        <f t="shared" si="5"/>
        <v>-6.5972222222222196E-3</v>
      </c>
      <c r="Q55" s="22">
        <f>P55-P37</f>
        <v>-1.7361111111111084E-3</v>
      </c>
      <c r="R55" s="23"/>
    </row>
    <row r="56" spans="2:18" ht="12" hidden="1" customHeight="1">
      <c r="B56" s="4">
        <v>20</v>
      </c>
      <c r="C56" s="3"/>
      <c r="D56" s="4"/>
      <c r="E56" s="3"/>
      <c r="F56" s="4"/>
      <c r="G56" s="15">
        <v>6.9444444444444397E-3</v>
      </c>
      <c r="H56" s="16"/>
      <c r="I56" s="17"/>
      <c r="J56" s="17"/>
      <c r="K56" s="17"/>
      <c r="L56" s="14">
        <f t="shared" si="3"/>
        <v>0</v>
      </c>
      <c r="M56" s="18">
        <f>SODI!$A$3*(H56+I56+J56+K56)</f>
        <v>0</v>
      </c>
      <c r="N56" s="19"/>
      <c r="O56" s="20">
        <f t="shared" si="4"/>
        <v>-6.9444444444444397E-3</v>
      </c>
      <c r="P56" s="21">
        <f t="shared" si="5"/>
        <v>-6.9444444444444397E-3</v>
      </c>
      <c r="Q56" s="22">
        <f>P56-P37</f>
        <v>-2.0833333333333285E-3</v>
      </c>
      <c r="R56" s="23"/>
    </row>
    <row r="57" spans="2:18" hidden="1">
      <c r="B57" s="4">
        <v>21</v>
      </c>
      <c r="C57" s="3"/>
      <c r="D57" s="4"/>
      <c r="E57" s="3"/>
      <c r="F57" s="4"/>
      <c r="G57" s="15">
        <v>7.2916666666666598E-3</v>
      </c>
      <c r="H57" s="16"/>
      <c r="I57" s="17"/>
      <c r="J57" s="17"/>
      <c r="K57" s="17"/>
      <c r="L57" s="14">
        <f t="shared" si="3"/>
        <v>0</v>
      </c>
      <c r="M57" s="18">
        <f>SODI!$A$3*(H57+I57+J57+K57)</f>
        <v>0</v>
      </c>
      <c r="N57" s="19"/>
      <c r="O57" s="20">
        <f t="shared" si="4"/>
        <v>-7.2916666666666598E-3</v>
      </c>
      <c r="P57" s="21">
        <f t="shared" si="5"/>
        <v>-7.2916666666666598E-3</v>
      </c>
      <c r="Q57" s="22">
        <f>P57-P37</f>
        <v>-2.4305555555555487E-3</v>
      </c>
      <c r="R57" s="23"/>
    </row>
    <row r="58" spans="2:18" hidden="1">
      <c r="B58" s="4">
        <v>24</v>
      </c>
      <c r="C58" s="3"/>
      <c r="D58" s="4"/>
      <c r="E58" s="3"/>
      <c r="F58" s="4"/>
      <c r="G58" s="15">
        <v>7.6388888888888904E-3</v>
      </c>
      <c r="H58" s="16"/>
      <c r="I58" s="17"/>
      <c r="J58" s="17"/>
      <c r="K58" s="17"/>
      <c r="L58" s="14">
        <f t="shared" si="3"/>
        <v>0</v>
      </c>
      <c r="M58" s="18">
        <f>SODI!$A$3*(H58+I58+J58+K58)</f>
        <v>0</v>
      </c>
      <c r="N58" s="19"/>
      <c r="O58" s="20">
        <f t="shared" si="4"/>
        <v>-7.6388888888888904E-3</v>
      </c>
      <c r="P58" s="21">
        <f t="shared" si="5"/>
        <v>-7.6388888888888904E-3</v>
      </c>
      <c r="Q58" s="22">
        <f>P58-P37</f>
        <v>-2.7777777777777792E-3</v>
      </c>
      <c r="R58" s="23"/>
    </row>
    <row r="59" spans="2:18" hidden="1">
      <c r="B59" s="4">
        <v>25</v>
      </c>
      <c r="C59" s="3"/>
      <c r="D59" s="4"/>
      <c r="E59" s="3"/>
      <c r="F59" s="4"/>
      <c r="G59" s="15">
        <v>7.9861111111111105E-3</v>
      </c>
      <c r="H59" s="16"/>
      <c r="I59" s="17"/>
      <c r="J59" s="17"/>
      <c r="K59" s="17"/>
      <c r="L59" s="14">
        <f t="shared" si="3"/>
        <v>0</v>
      </c>
      <c r="M59" s="18">
        <f>SODI!$A$3*(H59+I59+J59+K59)</f>
        <v>0</v>
      </c>
      <c r="N59" s="19"/>
      <c r="O59" s="20">
        <f t="shared" si="4"/>
        <v>-7.9861111111111105E-3</v>
      </c>
      <c r="P59" s="21">
        <f t="shared" si="5"/>
        <v>-7.9861111111111105E-3</v>
      </c>
      <c r="Q59" s="22">
        <f>P59-P37</f>
        <v>-3.1249999999999993E-3</v>
      </c>
      <c r="R59" s="23"/>
    </row>
    <row r="60" spans="2:18" hidden="1">
      <c r="B60" s="4">
        <v>26</v>
      </c>
      <c r="C60" s="24"/>
      <c r="D60" s="4"/>
      <c r="E60" s="3"/>
      <c r="F60" s="4"/>
      <c r="G60" s="15">
        <v>8.3333333333333297E-3</v>
      </c>
      <c r="H60" s="16"/>
      <c r="I60" s="17"/>
      <c r="J60" s="17"/>
      <c r="K60" s="17"/>
      <c r="L60" s="14">
        <f t="shared" si="3"/>
        <v>0</v>
      </c>
      <c r="M60" s="18">
        <f>SODI!$A$3*(H60+I60+J60+K60)</f>
        <v>0</v>
      </c>
      <c r="N60" s="19"/>
      <c r="O60" s="20">
        <f t="shared" si="4"/>
        <v>-8.3333333333333297E-3</v>
      </c>
      <c r="P60" s="21">
        <f t="shared" si="5"/>
        <v>-8.3333333333333297E-3</v>
      </c>
      <c r="Q60" s="22">
        <f>P60-P37</f>
        <v>-3.4722222222222186E-3</v>
      </c>
      <c r="R60" s="23"/>
    </row>
    <row r="61" spans="2:18" ht="13.8" thickBot="1">
      <c r="B61" s="151" t="s">
        <v>29</v>
      </c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</row>
    <row r="62" spans="2:18">
      <c r="B62" s="142" t="s">
        <v>14</v>
      </c>
      <c r="C62" s="142" t="s">
        <v>18</v>
      </c>
      <c r="D62" s="142" t="s">
        <v>7</v>
      </c>
      <c r="E62" s="149" t="s">
        <v>8</v>
      </c>
      <c r="F62" s="149" t="s">
        <v>5</v>
      </c>
      <c r="G62" s="137" t="s">
        <v>6</v>
      </c>
      <c r="H62" s="139" t="s">
        <v>3</v>
      </c>
      <c r="I62" s="140"/>
      <c r="J62" s="140"/>
      <c r="K62" s="140"/>
      <c r="L62" s="141"/>
      <c r="M62" s="108" t="s">
        <v>0</v>
      </c>
      <c r="N62" s="142" t="s">
        <v>9</v>
      </c>
      <c r="O62" s="144" t="s">
        <v>12</v>
      </c>
      <c r="P62" s="146" t="s">
        <v>13</v>
      </c>
      <c r="Q62" s="133" t="s">
        <v>10</v>
      </c>
      <c r="R62" s="135" t="s">
        <v>11</v>
      </c>
    </row>
    <row r="63" spans="2:18" ht="14.25" customHeight="1">
      <c r="B63" s="143"/>
      <c r="C63" s="143"/>
      <c r="D63" s="143"/>
      <c r="E63" s="150"/>
      <c r="F63" s="150"/>
      <c r="G63" s="138"/>
      <c r="H63" s="14" t="s">
        <v>1</v>
      </c>
      <c r="I63" s="14" t="s">
        <v>2</v>
      </c>
      <c r="J63" s="14" t="s">
        <v>1</v>
      </c>
      <c r="K63" s="14" t="s">
        <v>2</v>
      </c>
      <c r="L63" s="13" t="s">
        <v>4</v>
      </c>
      <c r="M63" s="113"/>
      <c r="N63" s="143"/>
      <c r="O63" s="145"/>
      <c r="P63" s="147"/>
      <c r="Q63" s="134"/>
      <c r="R63" s="136"/>
    </row>
    <row r="64" spans="2:18">
      <c r="B64" s="4">
        <v>1</v>
      </c>
      <c r="C64" s="3" t="s">
        <v>134</v>
      </c>
      <c r="D64" s="6">
        <v>1996</v>
      </c>
      <c r="E64" s="3" t="s">
        <v>135</v>
      </c>
      <c r="F64" s="4">
        <v>23</v>
      </c>
      <c r="G64" s="15">
        <v>1.1111111111111112E-2</v>
      </c>
      <c r="H64" s="16"/>
      <c r="I64" s="17"/>
      <c r="J64" s="17"/>
      <c r="K64" s="17"/>
      <c r="L64" s="14">
        <f t="shared" ref="L64:L87" si="6">H64+I64+J64+K64</f>
        <v>0</v>
      </c>
      <c r="M64" s="18">
        <f>SODI!$A$3*(H64+I64+J64+K64)</f>
        <v>0</v>
      </c>
      <c r="N64" s="19"/>
      <c r="O64" s="20">
        <f t="shared" ref="O64:O87" si="7">N64-G64</f>
        <v>-1.1111111111111112E-2</v>
      </c>
      <c r="P64" s="21">
        <f t="shared" ref="P64:P87" si="8">O64+M64</f>
        <v>-1.1111111111111112E-2</v>
      </c>
      <c r="Q64" s="22">
        <v>0</v>
      </c>
      <c r="R64" s="23"/>
    </row>
    <row r="65" spans="2:18">
      <c r="B65" s="4">
        <v>2</v>
      </c>
      <c r="C65" s="3" t="s">
        <v>88</v>
      </c>
      <c r="D65" s="4">
        <v>1996</v>
      </c>
      <c r="E65" s="3" t="s">
        <v>68</v>
      </c>
      <c r="F65" s="4">
        <v>24</v>
      </c>
      <c r="G65" s="15">
        <v>1.1458333333333334E-2</v>
      </c>
      <c r="H65" s="16"/>
      <c r="I65" s="17"/>
      <c r="J65" s="17"/>
      <c r="K65" s="17"/>
      <c r="L65" s="14">
        <f t="shared" si="6"/>
        <v>0</v>
      </c>
      <c r="M65" s="18">
        <f>SODI!$A$3*(H65+I65+J65+K65)</f>
        <v>0</v>
      </c>
      <c r="N65" s="19"/>
      <c r="O65" s="20">
        <f t="shared" si="7"/>
        <v>-1.1458333333333334E-2</v>
      </c>
      <c r="P65" s="21">
        <f t="shared" si="8"/>
        <v>-1.1458333333333334E-2</v>
      </c>
      <c r="Q65" s="22">
        <f>P65-P64</f>
        <v>-3.4722222222222272E-4</v>
      </c>
      <c r="R65" s="23"/>
    </row>
    <row r="66" spans="2:18">
      <c r="B66" s="4">
        <v>3</v>
      </c>
      <c r="C66" s="3" t="s">
        <v>131</v>
      </c>
      <c r="D66" s="4">
        <v>1996</v>
      </c>
      <c r="E66" s="3" t="s">
        <v>132</v>
      </c>
      <c r="F66" s="4">
        <v>25</v>
      </c>
      <c r="G66" s="15">
        <v>1.1805555555555555E-2</v>
      </c>
      <c r="H66" s="16"/>
      <c r="I66" s="17"/>
      <c r="J66" s="17"/>
      <c r="K66" s="17"/>
      <c r="L66" s="14">
        <f t="shared" si="6"/>
        <v>0</v>
      </c>
      <c r="M66" s="18">
        <f>SODI!$A$3*(H66+I66+J66+K66)</f>
        <v>0</v>
      </c>
      <c r="N66" s="19"/>
      <c r="O66" s="20">
        <f t="shared" si="7"/>
        <v>-1.1805555555555555E-2</v>
      </c>
      <c r="P66" s="21">
        <f t="shared" si="8"/>
        <v>-1.1805555555555555E-2</v>
      </c>
      <c r="Q66" s="22">
        <f>P66-P64</f>
        <v>-6.9444444444444371E-4</v>
      </c>
      <c r="R66" s="23"/>
    </row>
    <row r="67" spans="2:18">
      <c r="B67" s="4">
        <v>4</v>
      </c>
      <c r="C67" s="3" t="s">
        <v>178</v>
      </c>
      <c r="D67" s="4">
        <v>1996</v>
      </c>
      <c r="E67" s="3" t="s">
        <v>91</v>
      </c>
      <c r="F67" s="4">
        <v>26</v>
      </c>
      <c r="G67" s="15">
        <v>1.2152777777777801E-2</v>
      </c>
      <c r="H67" s="16"/>
      <c r="I67" s="17"/>
      <c r="J67" s="17"/>
      <c r="K67" s="17"/>
      <c r="L67" s="14">
        <f t="shared" si="6"/>
        <v>0</v>
      </c>
      <c r="M67" s="18">
        <f>SODI!$A$3*(H67+I67+J67+K67)</f>
        <v>0</v>
      </c>
      <c r="N67" s="19"/>
      <c r="O67" s="20">
        <f t="shared" si="7"/>
        <v>-1.2152777777777801E-2</v>
      </c>
      <c r="P67" s="21">
        <f t="shared" si="8"/>
        <v>-1.2152777777777801E-2</v>
      </c>
      <c r="Q67" s="22">
        <f>P67-P64</f>
        <v>-1.041666666666689E-3</v>
      </c>
      <c r="R67" s="23"/>
    </row>
    <row r="68" spans="2:18">
      <c r="B68" s="4">
        <v>5</v>
      </c>
      <c r="C68" s="3" t="s">
        <v>129</v>
      </c>
      <c r="D68" s="4">
        <v>1986</v>
      </c>
      <c r="E68" s="3" t="s">
        <v>114</v>
      </c>
      <c r="F68" s="4">
        <v>27</v>
      </c>
      <c r="G68" s="15">
        <v>1.2500000000000001E-2</v>
      </c>
      <c r="H68" s="16"/>
      <c r="I68" s="17"/>
      <c r="J68" s="17"/>
      <c r="K68" s="17"/>
      <c r="L68" s="14">
        <f t="shared" si="6"/>
        <v>0</v>
      </c>
      <c r="M68" s="18">
        <f>SODI!$A$3*(H68+I68+J68+K68)</f>
        <v>0</v>
      </c>
      <c r="N68" s="19"/>
      <c r="O68" s="20">
        <f t="shared" si="7"/>
        <v>-1.2500000000000001E-2</v>
      </c>
      <c r="P68" s="21">
        <f t="shared" si="8"/>
        <v>-1.2500000000000001E-2</v>
      </c>
      <c r="Q68" s="22">
        <f>P68-P64</f>
        <v>-1.3888888888888892E-3</v>
      </c>
      <c r="R68" s="23"/>
    </row>
    <row r="69" spans="2:18">
      <c r="B69" s="4">
        <v>6</v>
      </c>
      <c r="C69" s="3" t="s">
        <v>79</v>
      </c>
      <c r="D69" s="4">
        <v>1996</v>
      </c>
      <c r="E69" s="3" t="s">
        <v>68</v>
      </c>
      <c r="F69" s="4">
        <v>28</v>
      </c>
      <c r="G69" s="15">
        <v>1.2847222222222201E-2</v>
      </c>
      <c r="H69" s="16"/>
      <c r="I69" s="17"/>
      <c r="J69" s="17"/>
      <c r="K69" s="17"/>
      <c r="L69" s="14">
        <f t="shared" si="6"/>
        <v>0</v>
      </c>
      <c r="M69" s="18">
        <f>SODI!$A$3*(H69+I69+J69+K69)</f>
        <v>0</v>
      </c>
      <c r="N69" s="19"/>
      <c r="O69" s="20">
        <f t="shared" si="7"/>
        <v>-1.2847222222222201E-2</v>
      </c>
      <c r="P69" s="21">
        <f t="shared" si="8"/>
        <v>-1.2847222222222201E-2</v>
      </c>
      <c r="Q69" s="22">
        <f>P69-P64</f>
        <v>-1.7361111111110893E-3</v>
      </c>
      <c r="R69" s="23"/>
    </row>
    <row r="70" spans="2:18">
      <c r="B70" s="4">
        <v>7</v>
      </c>
      <c r="C70" s="5" t="s">
        <v>130</v>
      </c>
      <c r="D70" s="6">
        <v>1995</v>
      </c>
      <c r="E70" s="5" t="s">
        <v>118</v>
      </c>
      <c r="F70" s="4">
        <v>29</v>
      </c>
      <c r="G70" s="15">
        <v>1.31944444444445E-2</v>
      </c>
      <c r="H70" s="16"/>
      <c r="I70" s="17"/>
      <c r="J70" s="17"/>
      <c r="K70" s="17"/>
      <c r="L70" s="14">
        <f t="shared" si="6"/>
        <v>0</v>
      </c>
      <c r="M70" s="18">
        <f>SODI!$A$3*(H70+I70+J70+K70)</f>
        <v>0</v>
      </c>
      <c r="N70" s="19"/>
      <c r="O70" s="20">
        <f t="shared" si="7"/>
        <v>-1.31944444444445E-2</v>
      </c>
      <c r="P70" s="21">
        <f t="shared" si="8"/>
        <v>-1.31944444444445E-2</v>
      </c>
      <c r="Q70" s="22">
        <f>P70-P64</f>
        <v>-2.0833333333333884E-3</v>
      </c>
      <c r="R70" s="23"/>
    </row>
    <row r="71" spans="2:18">
      <c r="B71" s="4">
        <v>8</v>
      </c>
      <c r="C71" s="3" t="s">
        <v>64</v>
      </c>
      <c r="D71" s="4">
        <v>1995</v>
      </c>
      <c r="E71" s="3" t="s">
        <v>62</v>
      </c>
      <c r="F71" s="4">
        <v>30</v>
      </c>
      <c r="G71" s="15">
        <v>1.35416666666667E-2</v>
      </c>
      <c r="H71" s="16"/>
      <c r="I71" s="17"/>
      <c r="J71" s="17"/>
      <c r="K71" s="17"/>
      <c r="L71" s="14">
        <f t="shared" si="6"/>
        <v>0</v>
      </c>
      <c r="M71" s="18">
        <f>SODI!$A$3*(H71+I71+J71+K71)</f>
        <v>0</v>
      </c>
      <c r="N71" s="19"/>
      <c r="O71" s="20">
        <f t="shared" si="7"/>
        <v>-1.35416666666667E-2</v>
      </c>
      <c r="P71" s="21">
        <f t="shared" si="8"/>
        <v>-1.35416666666667E-2</v>
      </c>
      <c r="Q71" s="22">
        <f>P71-P64</f>
        <v>-2.4305555555555886E-3</v>
      </c>
      <c r="R71" s="23"/>
    </row>
    <row r="72" spans="2:18">
      <c r="B72" s="4">
        <v>9</v>
      </c>
      <c r="C72" s="3" t="s">
        <v>133</v>
      </c>
      <c r="D72" s="4">
        <v>1996</v>
      </c>
      <c r="E72" s="3" t="s">
        <v>118</v>
      </c>
      <c r="F72" s="4">
        <v>31</v>
      </c>
      <c r="G72" s="15">
        <v>1.38888888888889E-2</v>
      </c>
      <c r="H72" s="16"/>
      <c r="I72" s="17"/>
      <c r="J72" s="17"/>
      <c r="K72" s="17"/>
      <c r="L72" s="14">
        <f t="shared" si="6"/>
        <v>0</v>
      </c>
      <c r="M72" s="18">
        <f>SODI!$A$3*(H72+I72+J72+K72)</f>
        <v>0</v>
      </c>
      <c r="N72" s="19"/>
      <c r="O72" s="20">
        <f t="shared" si="7"/>
        <v>-1.38888888888889E-2</v>
      </c>
      <c r="P72" s="21">
        <f t="shared" si="8"/>
        <v>-1.38888888888889E-2</v>
      </c>
      <c r="Q72" s="22">
        <f>P72-P64</f>
        <v>-2.7777777777777887E-3</v>
      </c>
      <c r="R72" s="23"/>
    </row>
    <row r="73" spans="2:18">
      <c r="B73" s="4">
        <v>10</v>
      </c>
      <c r="C73" s="3" t="s">
        <v>65</v>
      </c>
      <c r="D73" s="4">
        <v>1995</v>
      </c>
      <c r="E73" s="3" t="s">
        <v>62</v>
      </c>
      <c r="F73" s="4">
        <v>32</v>
      </c>
      <c r="G73" s="15">
        <v>1.42361111111111E-2</v>
      </c>
      <c r="H73" s="16"/>
      <c r="I73" s="17"/>
      <c r="J73" s="17"/>
      <c r="K73" s="17"/>
      <c r="L73" s="14">
        <f t="shared" si="6"/>
        <v>0</v>
      </c>
      <c r="M73" s="18">
        <f>SODI!$A$3*(H73+I73+J73+K73)</f>
        <v>0</v>
      </c>
      <c r="N73" s="19"/>
      <c r="O73" s="20">
        <f t="shared" si="7"/>
        <v>-1.42361111111111E-2</v>
      </c>
      <c r="P73" s="21">
        <f t="shared" si="8"/>
        <v>-1.42361111111111E-2</v>
      </c>
      <c r="Q73" s="22">
        <f>P73-P64</f>
        <v>-3.1249999999999889E-3</v>
      </c>
      <c r="R73" s="23"/>
    </row>
    <row r="74" spans="2:18" ht="12" customHeight="1">
      <c r="B74" s="4">
        <v>11</v>
      </c>
      <c r="C74" s="24" t="s">
        <v>89</v>
      </c>
      <c r="D74" s="4">
        <v>1995</v>
      </c>
      <c r="E74" s="3" t="s">
        <v>68</v>
      </c>
      <c r="F74" s="4">
        <v>33</v>
      </c>
      <c r="G74" s="15">
        <v>1.4583333333333301E-2</v>
      </c>
      <c r="H74" s="16"/>
      <c r="I74" s="17"/>
      <c r="J74" s="17"/>
      <c r="K74" s="17"/>
      <c r="L74" s="14">
        <f t="shared" si="6"/>
        <v>0</v>
      </c>
      <c r="M74" s="18">
        <f>SODI!$A$3*(H74+I74+J74+K74)</f>
        <v>0</v>
      </c>
      <c r="N74" s="19"/>
      <c r="O74" s="20">
        <f t="shared" si="7"/>
        <v>-1.4583333333333301E-2</v>
      </c>
      <c r="P74" s="21">
        <f t="shared" si="8"/>
        <v>-1.4583333333333301E-2</v>
      </c>
      <c r="Q74" s="22">
        <f>P74-P64</f>
        <v>-3.4722222222221891E-3</v>
      </c>
      <c r="R74" s="23"/>
    </row>
    <row r="75" spans="2:18">
      <c r="B75" s="4">
        <v>12</v>
      </c>
      <c r="C75" s="3" t="s">
        <v>136</v>
      </c>
      <c r="D75" s="6">
        <v>1996</v>
      </c>
      <c r="E75" s="3" t="s">
        <v>132</v>
      </c>
      <c r="F75" s="37">
        <v>34</v>
      </c>
      <c r="G75" s="38">
        <v>1.49305555555556E-2</v>
      </c>
      <c r="H75" s="16"/>
      <c r="I75" s="17"/>
      <c r="J75" s="17"/>
      <c r="K75" s="17"/>
      <c r="L75" s="14">
        <f t="shared" si="6"/>
        <v>0</v>
      </c>
      <c r="M75" s="18">
        <f>SODI!$A$3*(H75+I75+J75+K75)</f>
        <v>0</v>
      </c>
      <c r="N75" s="19"/>
      <c r="O75" s="20">
        <f t="shared" si="7"/>
        <v>-1.49305555555556E-2</v>
      </c>
      <c r="P75" s="21">
        <f t="shared" si="8"/>
        <v>-1.49305555555556E-2</v>
      </c>
      <c r="Q75" s="22">
        <f>P75-P64</f>
        <v>-3.8194444444444881E-3</v>
      </c>
      <c r="R75" s="23"/>
    </row>
    <row r="76" spans="2:18">
      <c r="B76" s="4">
        <v>13</v>
      </c>
      <c r="C76" s="3" t="s">
        <v>186</v>
      </c>
      <c r="D76" s="6">
        <v>1995</v>
      </c>
      <c r="E76" s="3" t="s">
        <v>163</v>
      </c>
      <c r="F76" s="37">
        <v>85</v>
      </c>
      <c r="G76" s="38">
        <v>1.4930555555555556E-2</v>
      </c>
      <c r="H76" s="16"/>
      <c r="I76" s="17"/>
      <c r="J76" s="17"/>
      <c r="K76" s="17"/>
      <c r="L76" s="14">
        <f t="shared" si="6"/>
        <v>0</v>
      </c>
      <c r="M76" s="18">
        <f>SODI!$A$3*(H76+I76+J76+K76)</f>
        <v>0</v>
      </c>
      <c r="N76" s="19"/>
      <c r="O76" s="20">
        <f t="shared" si="7"/>
        <v>-1.4930555555555556E-2</v>
      </c>
      <c r="P76" s="21">
        <f t="shared" si="8"/>
        <v>-1.4930555555555556E-2</v>
      </c>
      <c r="Q76" s="22">
        <f>P76-P64</f>
        <v>-3.8194444444444448E-3</v>
      </c>
      <c r="R76" s="23"/>
    </row>
    <row r="77" spans="2:18" hidden="1">
      <c r="B77" s="4">
        <v>14</v>
      </c>
      <c r="C77" s="3"/>
      <c r="D77" s="4"/>
      <c r="E77" s="3"/>
      <c r="F77" s="4"/>
      <c r="G77" s="15">
        <v>4.8611111111111103E-3</v>
      </c>
      <c r="H77" s="16"/>
      <c r="I77" s="17"/>
      <c r="J77" s="17"/>
      <c r="K77" s="17"/>
      <c r="L77" s="14">
        <f t="shared" si="6"/>
        <v>0</v>
      </c>
      <c r="M77" s="18">
        <f>SODI!$A$3*(H77+I77+J77+K77)</f>
        <v>0</v>
      </c>
      <c r="N77" s="19"/>
      <c r="O77" s="20">
        <f t="shared" si="7"/>
        <v>-4.8611111111111103E-3</v>
      </c>
      <c r="P77" s="21">
        <f t="shared" si="8"/>
        <v>-4.8611111111111103E-3</v>
      </c>
      <c r="Q77" s="22">
        <f>P77-P64</f>
        <v>6.2500000000000012E-3</v>
      </c>
      <c r="R77" s="23"/>
    </row>
    <row r="78" spans="2:18" hidden="1">
      <c r="B78" s="4">
        <v>15</v>
      </c>
      <c r="C78" s="5"/>
      <c r="D78" s="6"/>
      <c r="E78" s="5"/>
      <c r="F78" s="4"/>
      <c r="G78" s="15">
        <v>5.2083333333333296E-3</v>
      </c>
      <c r="H78" s="16"/>
      <c r="I78" s="17"/>
      <c r="J78" s="17"/>
      <c r="K78" s="17"/>
      <c r="L78" s="14">
        <f t="shared" si="6"/>
        <v>0</v>
      </c>
      <c r="M78" s="18">
        <f>SODI!$A$3*(H78+I78+J78+K78)</f>
        <v>0</v>
      </c>
      <c r="N78" s="19"/>
      <c r="O78" s="20">
        <f t="shared" si="7"/>
        <v>-5.2083333333333296E-3</v>
      </c>
      <c r="P78" s="21">
        <f t="shared" si="8"/>
        <v>-5.2083333333333296E-3</v>
      </c>
      <c r="Q78" s="22">
        <f>P78-P64</f>
        <v>5.902777777777782E-3</v>
      </c>
      <c r="R78" s="23"/>
    </row>
    <row r="79" spans="2:18" hidden="1">
      <c r="B79" s="4">
        <v>16</v>
      </c>
      <c r="C79" s="3"/>
      <c r="D79" s="4"/>
      <c r="E79" s="3"/>
      <c r="F79" s="4"/>
      <c r="G79" s="15">
        <v>5.5555555555555497E-3</v>
      </c>
      <c r="H79" s="16"/>
      <c r="I79" s="17"/>
      <c r="J79" s="17"/>
      <c r="K79" s="17"/>
      <c r="L79" s="14">
        <f t="shared" si="6"/>
        <v>0</v>
      </c>
      <c r="M79" s="18">
        <f>SODI!$A$3*(H79+I79+J79+K79)</f>
        <v>0</v>
      </c>
      <c r="N79" s="19"/>
      <c r="O79" s="20">
        <f t="shared" si="7"/>
        <v>-5.5555555555555497E-3</v>
      </c>
      <c r="P79" s="21">
        <f t="shared" si="8"/>
        <v>-5.5555555555555497E-3</v>
      </c>
      <c r="Q79" s="22">
        <f>P79-P64</f>
        <v>5.5555555555555618E-3</v>
      </c>
      <c r="R79" s="23"/>
    </row>
    <row r="80" spans="2:18" hidden="1">
      <c r="B80" s="4">
        <v>17</v>
      </c>
      <c r="C80" s="3"/>
      <c r="D80" s="4"/>
      <c r="E80" s="3"/>
      <c r="F80" s="4"/>
      <c r="G80" s="15">
        <v>5.9027777777777802E-3</v>
      </c>
      <c r="H80" s="16"/>
      <c r="I80" s="17"/>
      <c r="J80" s="17"/>
      <c r="K80" s="17"/>
      <c r="L80" s="14">
        <f t="shared" si="6"/>
        <v>0</v>
      </c>
      <c r="M80" s="18">
        <f>SODI!$A$3*(H80+I80+J80+K80)</f>
        <v>0</v>
      </c>
      <c r="N80" s="19"/>
      <c r="O80" s="20">
        <f t="shared" si="7"/>
        <v>-5.9027777777777802E-3</v>
      </c>
      <c r="P80" s="21">
        <f t="shared" si="8"/>
        <v>-5.9027777777777802E-3</v>
      </c>
      <c r="Q80" s="22">
        <f>P80-P64</f>
        <v>5.2083333333333313E-3</v>
      </c>
      <c r="R80" s="23"/>
    </row>
    <row r="81" spans="2:18" hidden="1">
      <c r="B81" s="4">
        <v>18</v>
      </c>
      <c r="C81" s="24"/>
      <c r="D81" s="4"/>
      <c r="E81" s="3"/>
      <c r="F81" s="4"/>
      <c r="G81" s="15">
        <v>6.2500000000000003E-3</v>
      </c>
      <c r="H81" s="16"/>
      <c r="I81" s="17"/>
      <c r="J81" s="17"/>
      <c r="K81" s="17"/>
      <c r="L81" s="14">
        <f t="shared" si="6"/>
        <v>0</v>
      </c>
      <c r="M81" s="18">
        <f>SODI!$A$3*(H81+I81+J81+K81)</f>
        <v>0</v>
      </c>
      <c r="N81" s="19"/>
      <c r="O81" s="20">
        <f t="shared" si="7"/>
        <v>-6.2500000000000003E-3</v>
      </c>
      <c r="P81" s="21">
        <f t="shared" si="8"/>
        <v>-6.2500000000000003E-3</v>
      </c>
      <c r="Q81" s="22">
        <f>P81-P64</f>
        <v>4.8611111111111112E-3</v>
      </c>
      <c r="R81" s="23"/>
    </row>
    <row r="82" spans="2:18" hidden="1">
      <c r="B82" s="4">
        <v>19</v>
      </c>
      <c r="C82" s="5"/>
      <c r="D82" s="6"/>
      <c r="E82" s="5"/>
      <c r="F82" s="4"/>
      <c r="G82" s="15">
        <v>6.5972222222222196E-3</v>
      </c>
      <c r="H82" s="16"/>
      <c r="I82" s="17"/>
      <c r="J82" s="17"/>
      <c r="K82" s="17"/>
      <c r="L82" s="14">
        <f t="shared" si="6"/>
        <v>0</v>
      </c>
      <c r="M82" s="18">
        <f>SODI!$A$3*(H82+I82+J82+K82)</f>
        <v>0</v>
      </c>
      <c r="N82" s="19"/>
      <c r="O82" s="20">
        <f t="shared" si="7"/>
        <v>-6.5972222222222196E-3</v>
      </c>
      <c r="P82" s="21">
        <f t="shared" si="8"/>
        <v>-6.5972222222222196E-3</v>
      </c>
      <c r="Q82" s="22">
        <f>P82-P64</f>
        <v>4.5138888888888919E-3</v>
      </c>
      <c r="R82" s="23"/>
    </row>
    <row r="83" spans="2:18" ht="12" hidden="1" customHeight="1">
      <c r="B83" s="4">
        <v>20</v>
      </c>
      <c r="C83" s="3"/>
      <c r="D83" s="4"/>
      <c r="E83" s="3"/>
      <c r="F83" s="4"/>
      <c r="G83" s="15">
        <v>6.9444444444444397E-3</v>
      </c>
      <c r="H83" s="16"/>
      <c r="I83" s="17"/>
      <c r="J83" s="17"/>
      <c r="K83" s="17"/>
      <c r="L83" s="14">
        <f t="shared" si="6"/>
        <v>0</v>
      </c>
      <c r="M83" s="18">
        <f>SODI!$A$3*(H83+I83+J83+K83)</f>
        <v>0</v>
      </c>
      <c r="N83" s="19"/>
      <c r="O83" s="20">
        <f t="shared" si="7"/>
        <v>-6.9444444444444397E-3</v>
      </c>
      <c r="P83" s="21">
        <f t="shared" si="8"/>
        <v>-6.9444444444444397E-3</v>
      </c>
      <c r="Q83" s="22">
        <f>P83-P64</f>
        <v>4.1666666666666718E-3</v>
      </c>
      <c r="R83" s="23"/>
    </row>
    <row r="84" spans="2:18" hidden="1">
      <c r="B84" s="4">
        <v>21</v>
      </c>
      <c r="C84" s="3"/>
      <c r="D84" s="4"/>
      <c r="E84" s="3"/>
      <c r="F84" s="4"/>
      <c r="G84" s="15">
        <v>7.2916666666666598E-3</v>
      </c>
      <c r="H84" s="16"/>
      <c r="I84" s="17"/>
      <c r="J84" s="17"/>
      <c r="K84" s="17"/>
      <c r="L84" s="14">
        <f t="shared" si="6"/>
        <v>0</v>
      </c>
      <c r="M84" s="18">
        <f>SODI!$A$3*(H84+I84+J84+K84)</f>
        <v>0</v>
      </c>
      <c r="N84" s="19"/>
      <c r="O84" s="20">
        <f t="shared" si="7"/>
        <v>-7.2916666666666598E-3</v>
      </c>
      <c r="P84" s="21">
        <f t="shared" si="8"/>
        <v>-7.2916666666666598E-3</v>
      </c>
      <c r="Q84" s="22">
        <f>P84-P64</f>
        <v>3.8194444444444517E-3</v>
      </c>
      <c r="R84" s="23"/>
    </row>
    <row r="85" spans="2:18" hidden="1">
      <c r="B85" s="4">
        <v>24</v>
      </c>
      <c r="C85" s="3"/>
      <c r="D85" s="4"/>
      <c r="E85" s="3"/>
      <c r="F85" s="4"/>
      <c r="G85" s="15">
        <v>7.6388888888888904E-3</v>
      </c>
      <c r="H85" s="16"/>
      <c r="I85" s="17"/>
      <c r="J85" s="17"/>
      <c r="K85" s="17"/>
      <c r="L85" s="14">
        <f t="shared" si="6"/>
        <v>0</v>
      </c>
      <c r="M85" s="18">
        <f>SODI!$A$3*(H85+I85+J85+K85)</f>
        <v>0</v>
      </c>
      <c r="N85" s="19"/>
      <c r="O85" s="20">
        <f t="shared" si="7"/>
        <v>-7.6388888888888904E-3</v>
      </c>
      <c r="P85" s="21">
        <f t="shared" si="8"/>
        <v>-7.6388888888888904E-3</v>
      </c>
      <c r="Q85" s="22">
        <f>P85-P64</f>
        <v>3.4722222222222212E-3</v>
      </c>
      <c r="R85" s="23"/>
    </row>
    <row r="86" spans="2:18" hidden="1">
      <c r="B86" s="4">
        <v>25</v>
      </c>
      <c r="C86" s="3"/>
      <c r="D86" s="4"/>
      <c r="E86" s="3"/>
      <c r="F86" s="4"/>
      <c r="G86" s="15">
        <v>7.9861111111111105E-3</v>
      </c>
      <c r="H86" s="16"/>
      <c r="I86" s="17"/>
      <c r="J86" s="17"/>
      <c r="K86" s="17"/>
      <c r="L86" s="14">
        <f t="shared" si="6"/>
        <v>0</v>
      </c>
      <c r="M86" s="18">
        <f>SODI!$A$3*(H86+I86+J86+K86)</f>
        <v>0</v>
      </c>
      <c r="N86" s="19"/>
      <c r="O86" s="20">
        <f t="shared" si="7"/>
        <v>-7.9861111111111105E-3</v>
      </c>
      <c r="P86" s="21">
        <f t="shared" si="8"/>
        <v>-7.9861111111111105E-3</v>
      </c>
      <c r="Q86" s="22">
        <f>P86-P64</f>
        <v>3.125000000000001E-3</v>
      </c>
      <c r="R86" s="23"/>
    </row>
    <row r="87" spans="2:18" hidden="1">
      <c r="B87" s="4">
        <v>26</v>
      </c>
      <c r="C87" s="24"/>
      <c r="D87" s="4"/>
      <c r="E87" s="3"/>
      <c r="F87" s="4"/>
      <c r="G87" s="15">
        <v>8.3333333333333297E-3</v>
      </c>
      <c r="H87" s="16"/>
      <c r="I87" s="17"/>
      <c r="J87" s="17"/>
      <c r="K87" s="17"/>
      <c r="L87" s="14">
        <f t="shared" si="6"/>
        <v>0</v>
      </c>
      <c r="M87" s="18">
        <f>SODI!$A$3*(H87+I87+J87+K87)</f>
        <v>0</v>
      </c>
      <c r="N87" s="19"/>
      <c r="O87" s="20">
        <f t="shared" si="7"/>
        <v>-8.3333333333333297E-3</v>
      </c>
      <c r="P87" s="21">
        <f t="shared" si="8"/>
        <v>-8.3333333333333297E-3</v>
      </c>
      <c r="Q87" s="22">
        <f>P87-P64</f>
        <v>2.7777777777777818E-3</v>
      </c>
      <c r="R87" s="23"/>
    </row>
    <row r="88" spans="2:18" ht="13.8" thickBot="1">
      <c r="B88" s="148" t="s">
        <v>33</v>
      </c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</row>
    <row r="89" spans="2:18">
      <c r="B89" s="142" t="s">
        <v>14</v>
      </c>
      <c r="C89" s="142" t="s">
        <v>18</v>
      </c>
      <c r="D89" s="142" t="s">
        <v>7</v>
      </c>
      <c r="E89" s="149" t="s">
        <v>8</v>
      </c>
      <c r="F89" s="149" t="s">
        <v>5</v>
      </c>
      <c r="G89" s="137" t="s">
        <v>6</v>
      </c>
      <c r="H89" s="139" t="s">
        <v>3</v>
      </c>
      <c r="I89" s="140"/>
      <c r="J89" s="140"/>
      <c r="K89" s="140"/>
      <c r="L89" s="141"/>
      <c r="M89" s="108" t="s">
        <v>0</v>
      </c>
      <c r="N89" s="142" t="s">
        <v>9</v>
      </c>
      <c r="O89" s="144" t="s">
        <v>12</v>
      </c>
      <c r="P89" s="146" t="s">
        <v>13</v>
      </c>
      <c r="Q89" s="133" t="s">
        <v>10</v>
      </c>
      <c r="R89" s="135" t="s">
        <v>11</v>
      </c>
    </row>
    <row r="90" spans="2:18" ht="14.25" customHeight="1">
      <c r="B90" s="143"/>
      <c r="C90" s="143"/>
      <c r="D90" s="143"/>
      <c r="E90" s="150"/>
      <c r="F90" s="150"/>
      <c r="G90" s="138"/>
      <c r="H90" s="14" t="s">
        <v>1</v>
      </c>
      <c r="I90" s="14" t="s">
        <v>2</v>
      </c>
      <c r="J90" s="14" t="s">
        <v>1</v>
      </c>
      <c r="K90" s="14" t="s">
        <v>2</v>
      </c>
      <c r="L90" s="13" t="s">
        <v>4</v>
      </c>
      <c r="M90" s="113"/>
      <c r="N90" s="143"/>
      <c r="O90" s="145"/>
      <c r="P90" s="147"/>
      <c r="Q90" s="134"/>
      <c r="R90" s="136"/>
    </row>
    <row r="91" spans="2:18">
      <c r="B91" s="4">
        <v>1</v>
      </c>
      <c r="C91" s="3" t="s">
        <v>123</v>
      </c>
      <c r="D91" s="4">
        <v>1985</v>
      </c>
      <c r="E91" s="3" t="s">
        <v>110</v>
      </c>
      <c r="F91" s="4">
        <v>35</v>
      </c>
      <c r="G91" s="15">
        <v>1.5277777777777777E-2</v>
      </c>
      <c r="H91" s="16"/>
      <c r="I91" s="17"/>
      <c r="J91" s="17"/>
      <c r="K91" s="17"/>
      <c r="L91" s="14">
        <f t="shared" ref="L91:L114" si="9">H91+I91+J91+K91</f>
        <v>0</v>
      </c>
      <c r="M91" s="18">
        <f>SODI!$A$3*(H91+I91+J91+K91)</f>
        <v>0</v>
      </c>
      <c r="N91" s="19"/>
      <c r="O91" s="20">
        <f t="shared" ref="O91:O114" si="10">N91-G91</f>
        <v>-1.5277777777777777E-2</v>
      </c>
      <c r="P91" s="21">
        <f t="shared" ref="P91:P114" si="11">O91+M91</f>
        <v>-1.5277777777777777E-2</v>
      </c>
      <c r="Q91" s="22">
        <v>0</v>
      </c>
      <c r="R91" s="23"/>
    </row>
    <row r="92" spans="2:18">
      <c r="B92" s="4">
        <v>2</v>
      </c>
      <c r="C92" s="5" t="s">
        <v>127</v>
      </c>
      <c r="D92" s="6">
        <v>1991</v>
      </c>
      <c r="E92" s="5" t="s">
        <v>112</v>
      </c>
      <c r="F92" s="4">
        <v>36</v>
      </c>
      <c r="G92" s="15">
        <v>1.5625E-2</v>
      </c>
      <c r="H92" s="16"/>
      <c r="I92" s="17"/>
      <c r="J92" s="17"/>
      <c r="K92" s="17"/>
      <c r="L92" s="14">
        <f t="shared" si="9"/>
        <v>0</v>
      </c>
      <c r="M92" s="18">
        <f>SODI!$A$3*(H92+I92+J92+K92)</f>
        <v>0</v>
      </c>
      <c r="N92" s="19"/>
      <c r="O92" s="20">
        <f t="shared" si="10"/>
        <v>-1.5625E-2</v>
      </c>
      <c r="P92" s="21">
        <f t="shared" si="11"/>
        <v>-1.5625E-2</v>
      </c>
      <c r="Q92" s="22">
        <f>P92-P91</f>
        <v>-3.4722222222222272E-4</v>
      </c>
      <c r="R92" s="23"/>
    </row>
    <row r="93" spans="2:18">
      <c r="B93" s="4">
        <v>3</v>
      </c>
      <c r="C93" s="24" t="s">
        <v>124</v>
      </c>
      <c r="D93" s="4">
        <v>1991</v>
      </c>
      <c r="E93" s="3" t="s">
        <v>37</v>
      </c>
      <c r="F93" s="4">
        <v>37</v>
      </c>
      <c r="G93" s="15">
        <v>1.5972222222222224E-2</v>
      </c>
      <c r="H93" s="16"/>
      <c r="I93" s="17"/>
      <c r="J93" s="17"/>
      <c r="K93" s="17"/>
      <c r="L93" s="14">
        <f t="shared" si="9"/>
        <v>0</v>
      </c>
      <c r="M93" s="18">
        <f>SODI!$A$3*(H93+I93+J93+K93)</f>
        <v>0</v>
      </c>
      <c r="N93" s="19"/>
      <c r="O93" s="20">
        <f t="shared" si="10"/>
        <v>-1.5972222222222224E-2</v>
      </c>
      <c r="P93" s="21">
        <f t="shared" si="11"/>
        <v>-1.5972222222222224E-2</v>
      </c>
      <c r="Q93" s="22">
        <f>P93-P91</f>
        <v>-6.9444444444444718E-4</v>
      </c>
      <c r="R93" s="23"/>
    </row>
    <row r="94" spans="2:18">
      <c r="B94" s="4">
        <v>4</v>
      </c>
      <c r="C94" s="3" t="s">
        <v>125</v>
      </c>
      <c r="D94" s="4">
        <v>1985</v>
      </c>
      <c r="E94" s="3" t="s">
        <v>126</v>
      </c>
      <c r="F94" s="4">
        <v>38</v>
      </c>
      <c r="G94" s="15">
        <v>1.63194444444444E-2</v>
      </c>
      <c r="H94" s="16"/>
      <c r="I94" s="17"/>
      <c r="J94" s="17"/>
      <c r="K94" s="17"/>
      <c r="L94" s="14">
        <f t="shared" si="9"/>
        <v>0</v>
      </c>
      <c r="M94" s="18">
        <f>SODI!$A$3*(H94+I94+J94+K94)</f>
        <v>0</v>
      </c>
      <c r="N94" s="19"/>
      <c r="O94" s="20">
        <f t="shared" si="10"/>
        <v>-1.63194444444444E-2</v>
      </c>
      <c r="P94" s="21">
        <f t="shared" si="11"/>
        <v>-1.63194444444444E-2</v>
      </c>
      <c r="Q94" s="22">
        <f>P94-P91</f>
        <v>-1.0416666666666231E-3</v>
      </c>
      <c r="R94" s="23"/>
    </row>
    <row r="95" spans="2:18">
      <c r="B95" s="4">
        <v>5</v>
      </c>
      <c r="C95" s="3" t="s">
        <v>71</v>
      </c>
      <c r="D95" s="4">
        <v>1992</v>
      </c>
      <c r="E95" s="3" t="s">
        <v>68</v>
      </c>
      <c r="F95" s="4">
        <v>39</v>
      </c>
      <c r="G95" s="15">
        <v>1.6666666666666701E-2</v>
      </c>
      <c r="H95" s="16"/>
      <c r="I95" s="17"/>
      <c r="J95" s="17"/>
      <c r="K95" s="17"/>
      <c r="L95" s="14">
        <f t="shared" si="9"/>
        <v>0</v>
      </c>
      <c r="M95" s="18">
        <f>SODI!$A$3*(H95+I95+J95+K95)</f>
        <v>0</v>
      </c>
      <c r="N95" s="19"/>
      <c r="O95" s="20">
        <f t="shared" si="10"/>
        <v>-1.6666666666666701E-2</v>
      </c>
      <c r="P95" s="21">
        <f t="shared" si="11"/>
        <v>-1.6666666666666701E-2</v>
      </c>
      <c r="Q95" s="22">
        <f>P95-P91</f>
        <v>-1.3888888888889239E-3</v>
      </c>
      <c r="R95" s="23"/>
    </row>
    <row r="96" spans="2:18">
      <c r="B96" s="4">
        <v>6</v>
      </c>
      <c r="C96" s="3" t="s">
        <v>179</v>
      </c>
      <c r="D96" s="4"/>
      <c r="E96" s="3"/>
      <c r="F96" s="4">
        <v>40</v>
      </c>
      <c r="G96" s="15">
        <v>1.7013888888888901E-2</v>
      </c>
      <c r="H96" s="16"/>
      <c r="I96" s="17"/>
      <c r="J96" s="17"/>
      <c r="K96" s="17"/>
      <c r="L96" s="14">
        <f t="shared" si="9"/>
        <v>0</v>
      </c>
      <c r="M96" s="18">
        <f>SODI!$A$3*(H96+I96+J96+K96)</f>
        <v>0</v>
      </c>
      <c r="N96" s="19" t="s">
        <v>173</v>
      </c>
      <c r="O96" s="20" t="e">
        <f t="shared" si="10"/>
        <v>#VALUE!</v>
      </c>
      <c r="P96" s="21" t="e">
        <f t="shared" si="11"/>
        <v>#VALUE!</v>
      </c>
      <c r="Q96" s="22" t="e">
        <f>P96-P91</f>
        <v>#VALUE!</v>
      </c>
      <c r="R96" s="23"/>
    </row>
    <row r="97" spans="2:18">
      <c r="B97" s="4">
        <v>7</v>
      </c>
      <c r="C97" s="3" t="s">
        <v>122</v>
      </c>
      <c r="D97" s="4">
        <v>1984</v>
      </c>
      <c r="E97" s="3" t="s">
        <v>110</v>
      </c>
      <c r="F97" s="4">
        <v>41</v>
      </c>
      <c r="G97" s="15">
        <v>1.7361111111111101E-2</v>
      </c>
      <c r="H97" s="16"/>
      <c r="I97" s="17"/>
      <c r="J97" s="17"/>
      <c r="K97" s="17"/>
      <c r="L97" s="14">
        <f t="shared" si="9"/>
        <v>0</v>
      </c>
      <c r="M97" s="18">
        <f>SODI!$A$3*(H97+I97+J97+K97)</f>
        <v>0</v>
      </c>
      <c r="N97" s="19"/>
      <c r="O97" s="20">
        <f t="shared" si="10"/>
        <v>-1.7361111111111101E-2</v>
      </c>
      <c r="P97" s="21">
        <f t="shared" si="11"/>
        <v>-1.7361111111111101E-2</v>
      </c>
      <c r="Q97" s="22">
        <f>P97-P91</f>
        <v>-2.0833333333333242E-3</v>
      </c>
      <c r="R97" s="23"/>
    </row>
    <row r="98" spans="2:18">
      <c r="B98" s="4">
        <v>8</v>
      </c>
      <c r="C98" s="3" t="s">
        <v>81</v>
      </c>
      <c r="D98" s="4">
        <v>1992</v>
      </c>
      <c r="E98" s="3" t="s">
        <v>68</v>
      </c>
      <c r="F98" s="4">
        <v>42</v>
      </c>
      <c r="G98" s="15">
        <v>1.7708333333333302E-2</v>
      </c>
      <c r="H98" s="16"/>
      <c r="I98" s="17"/>
      <c r="J98" s="17"/>
      <c r="K98" s="17"/>
      <c r="L98" s="14">
        <f t="shared" si="9"/>
        <v>0</v>
      </c>
      <c r="M98" s="18">
        <f>SODI!$A$3*(H98+I98+J98+K98)</f>
        <v>0</v>
      </c>
      <c r="N98" s="19"/>
      <c r="O98" s="20">
        <f t="shared" si="10"/>
        <v>-1.7708333333333302E-2</v>
      </c>
      <c r="P98" s="21">
        <f t="shared" si="11"/>
        <v>-1.7708333333333302E-2</v>
      </c>
      <c r="Q98" s="22">
        <f>P98-P91</f>
        <v>-2.4305555555555244E-3</v>
      </c>
      <c r="R98" s="23"/>
    </row>
    <row r="99" spans="2:18" hidden="1">
      <c r="B99" s="4">
        <v>9</v>
      </c>
      <c r="C99" s="3"/>
      <c r="D99" s="4"/>
      <c r="E99" s="3"/>
      <c r="F99" s="4"/>
      <c r="G99" s="15">
        <v>3.1250000000000002E-3</v>
      </c>
      <c r="H99" s="16"/>
      <c r="I99" s="17"/>
      <c r="J99" s="17"/>
      <c r="K99" s="17"/>
      <c r="L99" s="14">
        <f t="shared" si="9"/>
        <v>0</v>
      </c>
      <c r="M99" s="18">
        <f>SODI!$A$3*(H99+I99+J99+K99)</f>
        <v>0</v>
      </c>
      <c r="N99" s="19"/>
      <c r="O99" s="20">
        <f t="shared" si="10"/>
        <v>-3.1250000000000002E-3</v>
      </c>
      <c r="P99" s="21">
        <f t="shared" si="11"/>
        <v>-3.1250000000000002E-3</v>
      </c>
      <c r="Q99" s="22">
        <f>P99-P91</f>
        <v>1.2152777777777776E-2</v>
      </c>
      <c r="R99" s="23"/>
    </row>
    <row r="100" spans="2:18" hidden="1">
      <c r="B100" s="4">
        <v>10</v>
      </c>
      <c r="C100" s="3"/>
      <c r="D100" s="6"/>
      <c r="E100" s="3"/>
      <c r="F100" s="4"/>
      <c r="G100" s="15">
        <v>3.4722222222222199E-3</v>
      </c>
      <c r="H100" s="16"/>
      <c r="I100" s="17"/>
      <c r="J100" s="17"/>
      <c r="K100" s="17"/>
      <c r="L100" s="14">
        <f t="shared" si="9"/>
        <v>0</v>
      </c>
      <c r="M100" s="18">
        <f>SODI!$A$3*(H100+I100+J100+K100)</f>
        <v>0</v>
      </c>
      <c r="N100" s="19"/>
      <c r="O100" s="20">
        <f t="shared" si="10"/>
        <v>-3.4722222222222199E-3</v>
      </c>
      <c r="P100" s="21">
        <f t="shared" si="11"/>
        <v>-3.4722222222222199E-3</v>
      </c>
      <c r="Q100" s="22">
        <f>P100-P91</f>
        <v>1.1805555555555557E-2</v>
      </c>
      <c r="R100" s="23"/>
    </row>
    <row r="101" spans="2:18" ht="12" hidden="1" customHeight="1">
      <c r="B101" s="4">
        <v>11</v>
      </c>
      <c r="C101" s="3"/>
      <c r="D101" s="6"/>
      <c r="E101" s="3"/>
      <c r="F101" s="4"/>
      <c r="G101" s="15">
        <v>3.81944444444444E-3</v>
      </c>
      <c r="H101" s="16"/>
      <c r="I101" s="17"/>
      <c r="J101" s="17"/>
      <c r="K101" s="17"/>
      <c r="L101" s="14">
        <f t="shared" si="9"/>
        <v>0</v>
      </c>
      <c r="M101" s="18">
        <f>SODI!$A$3*(H101+I101+J101+K101)</f>
        <v>0</v>
      </c>
      <c r="N101" s="19"/>
      <c r="O101" s="20">
        <f t="shared" si="10"/>
        <v>-3.81944444444444E-3</v>
      </c>
      <c r="P101" s="21">
        <f t="shared" si="11"/>
        <v>-3.81944444444444E-3</v>
      </c>
      <c r="Q101" s="22">
        <f>P101-P91</f>
        <v>1.1458333333333338E-2</v>
      </c>
      <c r="R101" s="23"/>
    </row>
    <row r="102" spans="2:18" hidden="1">
      <c r="B102" s="4">
        <v>12</v>
      </c>
      <c r="C102" s="3"/>
      <c r="D102" s="6"/>
      <c r="E102" s="3"/>
      <c r="F102" s="4"/>
      <c r="G102" s="15">
        <v>4.1666666666666597E-3</v>
      </c>
      <c r="H102" s="16"/>
      <c r="I102" s="17"/>
      <c r="J102" s="17"/>
      <c r="K102" s="17"/>
      <c r="L102" s="14">
        <f t="shared" si="9"/>
        <v>0</v>
      </c>
      <c r="M102" s="18">
        <f>SODI!$A$3*(H102+I102+J102+K102)</f>
        <v>0</v>
      </c>
      <c r="N102" s="19"/>
      <c r="O102" s="20">
        <f t="shared" si="10"/>
        <v>-4.1666666666666597E-3</v>
      </c>
      <c r="P102" s="21">
        <f t="shared" si="11"/>
        <v>-4.1666666666666597E-3</v>
      </c>
      <c r="Q102" s="22">
        <f>P102-P91</f>
        <v>1.1111111111111117E-2</v>
      </c>
      <c r="R102" s="23"/>
    </row>
    <row r="103" spans="2:18" hidden="1">
      <c r="B103" s="4">
        <v>13</v>
      </c>
      <c r="C103" s="3"/>
      <c r="D103" s="6"/>
      <c r="E103" s="3"/>
      <c r="F103" s="4"/>
      <c r="G103" s="15">
        <v>4.5138888888888902E-3</v>
      </c>
      <c r="H103" s="16"/>
      <c r="I103" s="17"/>
      <c r="J103" s="17"/>
      <c r="K103" s="17"/>
      <c r="L103" s="14">
        <f t="shared" si="9"/>
        <v>0</v>
      </c>
      <c r="M103" s="18">
        <f>SODI!$A$3*(H103+I103+J103+K103)</f>
        <v>0</v>
      </c>
      <c r="N103" s="19"/>
      <c r="O103" s="20">
        <f t="shared" si="10"/>
        <v>-4.5138888888888902E-3</v>
      </c>
      <c r="P103" s="21">
        <f t="shared" si="11"/>
        <v>-4.5138888888888902E-3</v>
      </c>
      <c r="Q103" s="22">
        <f>P103-P91</f>
        <v>1.0763888888888887E-2</v>
      </c>
      <c r="R103" s="23"/>
    </row>
    <row r="104" spans="2:18" hidden="1">
      <c r="B104" s="4">
        <v>14</v>
      </c>
      <c r="C104" s="3"/>
      <c r="D104" s="4"/>
      <c r="E104" s="3"/>
      <c r="F104" s="4"/>
      <c r="G104" s="15">
        <v>4.8611111111111103E-3</v>
      </c>
      <c r="H104" s="16"/>
      <c r="I104" s="17"/>
      <c r="J104" s="17"/>
      <c r="K104" s="17"/>
      <c r="L104" s="14">
        <f t="shared" si="9"/>
        <v>0</v>
      </c>
      <c r="M104" s="18">
        <f>SODI!$A$3*(H104+I104+J104+K104)</f>
        <v>0</v>
      </c>
      <c r="N104" s="19"/>
      <c r="O104" s="20">
        <f t="shared" si="10"/>
        <v>-4.8611111111111103E-3</v>
      </c>
      <c r="P104" s="21">
        <f t="shared" si="11"/>
        <v>-4.8611111111111103E-3</v>
      </c>
      <c r="Q104" s="22">
        <f>P104-P91</f>
        <v>1.0416666666666668E-2</v>
      </c>
      <c r="R104" s="23"/>
    </row>
    <row r="105" spans="2:18" hidden="1">
      <c r="B105" s="4">
        <v>15</v>
      </c>
      <c r="C105" s="5"/>
      <c r="D105" s="6"/>
      <c r="E105" s="5"/>
      <c r="F105" s="4"/>
      <c r="G105" s="15">
        <v>5.2083333333333296E-3</v>
      </c>
      <c r="H105" s="16"/>
      <c r="I105" s="17"/>
      <c r="J105" s="17"/>
      <c r="K105" s="17"/>
      <c r="L105" s="14">
        <f t="shared" si="9"/>
        <v>0</v>
      </c>
      <c r="M105" s="18">
        <f>SODI!$A$3*(H105+I105+J105+K105)</f>
        <v>0</v>
      </c>
      <c r="N105" s="19"/>
      <c r="O105" s="20">
        <f t="shared" si="10"/>
        <v>-5.2083333333333296E-3</v>
      </c>
      <c r="P105" s="21">
        <f t="shared" si="11"/>
        <v>-5.2083333333333296E-3</v>
      </c>
      <c r="Q105" s="22">
        <f>P105-P91</f>
        <v>1.0069444444444447E-2</v>
      </c>
      <c r="R105" s="23"/>
    </row>
    <row r="106" spans="2:18" hidden="1">
      <c r="B106" s="4">
        <v>16</v>
      </c>
      <c r="C106" s="3"/>
      <c r="D106" s="4"/>
      <c r="E106" s="3"/>
      <c r="F106" s="4"/>
      <c r="G106" s="15">
        <v>5.5555555555555497E-3</v>
      </c>
      <c r="H106" s="16"/>
      <c r="I106" s="17"/>
      <c r="J106" s="17"/>
      <c r="K106" s="17"/>
      <c r="L106" s="14">
        <f t="shared" si="9"/>
        <v>0</v>
      </c>
      <c r="M106" s="18">
        <f>SODI!$A$3*(H106+I106+J106+K106)</f>
        <v>0</v>
      </c>
      <c r="N106" s="19"/>
      <c r="O106" s="20">
        <f t="shared" si="10"/>
        <v>-5.5555555555555497E-3</v>
      </c>
      <c r="P106" s="21">
        <f t="shared" si="11"/>
        <v>-5.5555555555555497E-3</v>
      </c>
      <c r="Q106" s="22">
        <f>P106-P91</f>
        <v>9.7222222222222276E-3</v>
      </c>
      <c r="R106" s="23"/>
    </row>
    <row r="107" spans="2:18" hidden="1">
      <c r="B107" s="4">
        <v>17</v>
      </c>
      <c r="C107" s="3"/>
      <c r="D107" s="4"/>
      <c r="E107" s="3"/>
      <c r="F107" s="4"/>
      <c r="G107" s="15">
        <v>5.9027777777777802E-3</v>
      </c>
      <c r="H107" s="16"/>
      <c r="I107" s="17"/>
      <c r="J107" s="17"/>
      <c r="K107" s="17"/>
      <c r="L107" s="14">
        <f t="shared" si="9"/>
        <v>0</v>
      </c>
      <c r="M107" s="18">
        <f>SODI!$A$3*(H107+I107+J107+K107)</f>
        <v>0</v>
      </c>
      <c r="N107" s="19"/>
      <c r="O107" s="20">
        <f t="shared" si="10"/>
        <v>-5.9027777777777802E-3</v>
      </c>
      <c r="P107" s="21">
        <f t="shared" si="11"/>
        <v>-5.9027777777777802E-3</v>
      </c>
      <c r="Q107" s="22">
        <f>P107-P91</f>
        <v>9.3749999999999979E-3</v>
      </c>
      <c r="R107" s="23"/>
    </row>
    <row r="108" spans="2:18" hidden="1">
      <c r="B108" s="4">
        <v>18</v>
      </c>
      <c r="C108" s="24"/>
      <c r="D108" s="4"/>
      <c r="E108" s="3"/>
      <c r="F108" s="4"/>
      <c r="G108" s="15">
        <v>6.2500000000000003E-3</v>
      </c>
      <c r="H108" s="16"/>
      <c r="I108" s="17"/>
      <c r="J108" s="17"/>
      <c r="K108" s="17"/>
      <c r="L108" s="14">
        <f t="shared" si="9"/>
        <v>0</v>
      </c>
      <c r="M108" s="18">
        <f>SODI!$A$3*(H108+I108+J108+K108)</f>
        <v>0</v>
      </c>
      <c r="N108" s="19"/>
      <c r="O108" s="20">
        <f t="shared" si="10"/>
        <v>-6.2500000000000003E-3</v>
      </c>
      <c r="P108" s="21">
        <f t="shared" si="11"/>
        <v>-6.2500000000000003E-3</v>
      </c>
      <c r="Q108" s="22">
        <f>P108-P91</f>
        <v>9.0277777777777769E-3</v>
      </c>
      <c r="R108" s="23"/>
    </row>
    <row r="109" spans="2:18" hidden="1">
      <c r="B109" s="4">
        <v>19</v>
      </c>
      <c r="C109" s="5"/>
      <c r="D109" s="6"/>
      <c r="E109" s="5"/>
      <c r="F109" s="4"/>
      <c r="G109" s="15">
        <v>6.5972222222222196E-3</v>
      </c>
      <c r="H109" s="16"/>
      <c r="I109" s="17"/>
      <c r="J109" s="17"/>
      <c r="K109" s="17"/>
      <c r="L109" s="14">
        <f t="shared" si="9"/>
        <v>0</v>
      </c>
      <c r="M109" s="18">
        <f>SODI!$A$3*(H109+I109+J109+K109)</f>
        <v>0</v>
      </c>
      <c r="N109" s="19"/>
      <c r="O109" s="20">
        <f t="shared" si="10"/>
        <v>-6.5972222222222196E-3</v>
      </c>
      <c r="P109" s="21">
        <f t="shared" si="11"/>
        <v>-6.5972222222222196E-3</v>
      </c>
      <c r="Q109" s="22">
        <f>P109-P91</f>
        <v>8.6805555555555577E-3</v>
      </c>
      <c r="R109" s="23"/>
    </row>
    <row r="110" spans="2:18" ht="12" hidden="1" customHeight="1">
      <c r="B110" s="4">
        <v>20</v>
      </c>
      <c r="C110" s="3"/>
      <c r="D110" s="4"/>
      <c r="E110" s="3"/>
      <c r="F110" s="4"/>
      <c r="G110" s="15">
        <v>6.9444444444444397E-3</v>
      </c>
      <c r="H110" s="16"/>
      <c r="I110" s="17"/>
      <c r="J110" s="17"/>
      <c r="K110" s="17"/>
      <c r="L110" s="14">
        <f t="shared" si="9"/>
        <v>0</v>
      </c>
      <c r="M110" s="18">
        <f>SODI!$A$3*(H110+I110+J110+K110)</f>
        <v>0</v>
      </c>
      <c r="N110" s="19"/>
      <c r="O110" s="20">
        <f t="shared" si="10"/>
        <v>-6.9444444444444397E-3</v>
      </c>
      <c r="P110" s="21">
        <f t="shared" si="11"/>
        <v>-6.9444444444444397E-3</v>
      </c>
      <c r="Q110" s="22">
        <f>P110-P91</f>
        <v>8.3333333333333384E-3</v>
      </c>
      <c r="R110" s="23"/>
    </row>
    <row r="111" spans="2:18" hidden="1">
      <c r="B111" s="4">
        <v>21</v>
      </c>
      <c r="C111" s="3"/>
      <c r="D111" s="4"/>
      <c r="E111" s="3"/>
      <c r="F111" s="4"/>
      <c r="G111" s="15">
        <v>7.2916666666666598E-3</v>
      </c>
      <c r="H111" s="16"/>
      <c r="I111" s="17"/>
      <c r="J111" s="17"/>
      <c r="K111" s="17"/>
      <c r="L111" s="14">
        <f t="shared" si="9"/>
        <v>0</v>
      </c>
      <c r="M111" s="18">
        <f>SODI!$A$3*(H111+I111+J111+K111)</f>
        <v>0</v>
      </c>
      <c r="N111" s="19"/>
      <c r="O111" s="20">
        <f t="shared" si="10"/>
        <v>-7.2916666666666598E-3</v>
      </c>
      <c r="P111" s="21">
        <f t="shared" si="11"/>
        <v>-7.2916666666666598E-3</v>
      </c>
      <c r="Q111" s="22">
        <f>P111-P91</f>
        <v>7.9861111111111174E-3</v>
      </c>
      <c r="R111" s="23"/>
    </row>
    <row r="112" spans="2:18" hidden="1">
      <c r="B112" s="4">
        <v>24</v>
      </c>
      <c r="C112" s="3"/>
      <c r="D112" s="4"/>
      <c r="E112" s="3"/>
      <c r="F112" s="4"/>
      <c r="G112" s="15">
        <v>7.6388888888888904E-3</v>
      </c>
      <c r="H112" s="16"/>
      <c r="I112" s="17"/>
      <c r="J112" s="17"/>
      <c r="K112" s="17"/>
      <c r="L112" s="14">
        <f t="shared" si="9"/>
        <v>0</v>
      </c>
      <c r="M112" s="18">
        <f>SODI!$A$3*(H112+I112+J112+K112)</f>
        <v>0</v>
      </c>
      <c r="N112" s="19"/>
      <c r="O112" s="20">
        <f t="shared" si="10"/>
        <v>-7.6388888888888904E-3</v>
      </c>
      <c r="P112" s="21">
        <f t="shared" si="11"/>
        <v>-7.6388888888888904E-3</v>
      </c>
      <c r="Q112" s="22">
        <f>P112-P91</f>
        <v>7.6388888888888869E-3</v>
      </c>
      <c r="R112" s="23"/>
    </row>
    <row r="113" spans="2:18" hidden="1">
      <c r="B113" s="4">
        <v>25</v>
      </c>
      <c r="C113" s="3"/>
      <c r="D113" s="4"/>
      <c r="E113" s="3"/>
      <c r="F113" s="4"/>
      <c r="G113" s="15">
        <v>7.9861111111111105E-3</v>
      </c>
      <c r="H113" s="16"/>
      <c r="I113" s="17"/>
      <c r="J113" s="17"/>
      <c r="K113" s="17"/>
      <c r="L113" s="14">
        <f t="shared" si="9"/>
        <v>0</v>
      </c>
      <c r="M113" s="18">
        <f>SODI!$A$3*(H113+I113+J113+K113)</f>
        <v>0</v>
      </c>
      <c r="N113" s="19"/>
      <c r="O113" s="20">
        <f t="shared" si="10"/>
        <v>-7.9861111111111105E-3</v>
      </c>
      <c r="P113" s="21">
        <f t="shared" si="11"/>
        <v>-7.9861111111111105E-3</v>
      </c>
      <c r="Q113" s="22">
        <f>P113-P91</f>
        <v>7.2916666666666668E-3</v>
      </c>
      <c r="R113" s="23"/>
    </row>
    <row r="114" spans="2:18" hidden="1">
      <c r="B114" s="4">
        <v>26</v>
      </c>
      <c r="C114" s="24"/>
      <c r="D114" s="4"/>
      <c r="E114" s="3"/>
      <c r="F114" s="4"/>
      <c r="G114" s="15">
        <v>8.3333333333333297E-3</v>
      </c>
      <c r="H114" s="16"/>
      <c r="I114" s="17"/>
      <c r="J114" s="17"/>
      <c r="K114" s="17"/>
      <c r="L114" s="14">
        <f t="shared" si="9"/>
        <v>0</v>
      </c>
      <c r="M114" s="18">
        <f>SODI!$A$3*(H114+I114+J114+K114)</f>
        <v>0</v>
      </c>
      <c r="N114" s="19"/>
      <c r="O114" s="20">
        <f t="shared" si="10"/>
        <v>-8.3333333333333297E-3</v>
      </c>
      <c r="P114" s="21">
        <f t="shared" si="11"/>
        <v>-8.3333333333333297E-3</v>
      </c>
      <c r="Q114" s="22">
        <f>P114-P91</f>
        <v>6.9444444444444475E-3</v>
      </c>
      <c r="R114" s="23"/>
    </row>
    <row r="115" spans="2:18" hidden="1">
      <c r="B115" s="25"/>
      <c r="E115" s="27"/>
      <c r="F115" s="25"/>
      <c r="G115" s="25"/>
      <c r="O115" s="26"/>
      <c r="P115" s="26"/>
      <c r="Q115" s="26"/>
    </row>
    <row r="116" spans="2:18" ht="13.8" thickBot="1">
      <c r="B116" s="148" t="s">
        <v>31</v>
      </c>
      <c r="C116" s="148"/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  <c r="O116" s="148"/>
      <c r="P116" s="148"/>
      <c r="Q116" s="148"/>
      <c r="R116" s="148"/>
    </row>
    <row r="117" spans="2:18">
      <c r="B117" s="142" t="s">
        <v>14</v>
      </c>
      <c r="C117" s="142" t="s">
        <v>18</v>
      </c>
      <c r="D117" s="142" t="s">
        <v>7</v>
      </c>
      <c r="E117" s="149" t="s">
        <v>8</v>
      </c>
      <c r="F117" s="149" t="s">
        <v>5</v>
      </c>
      <c r="G117" s="137" t="s">
        <v>6</v>
      </c>
      <c r="H117" s="139" t="s">
        <v>3</v>
      </c>
      <c r="I117" s="140"/>
      <c r="J117" s="140"/>
      <c r="K117" s="140"/>
      <c r="L117" s="141"/>
      <c r="M117" s="108" t="s">
        <v>0</v>
      </c>
      <c r="N117" s="142" t="s">
        <v>9</v>
      </c>
      <c r="O117" s="144" t="s">
        <v>12</v>
      </c>
      <c r="P117" s="146" t="s">
        <v>13</v>
      </c>
      <c r="Q117" s="133" t="s">
        <v>10</v>
      </c>
      <c r="R117" s="135" t="s">
        <v>11</v>
      </c>
    </row>
    <row r="118" spans="2:18" ht="14.25" customHeight="1">
      <c r="B118" s="143"/>
      <c r="C118" s="143"/>
      <c r="D118" s="143"/>
      <c r="E118" s="150"/>
      <c r="F118" s="150"/>
      <c r="G118" s="138"/>
      <c r="H118" s="14" t="s">
        <v>1</v>
      </c>
      <c r="I118" s="14" t="s">
        <v>2</v>
      </c>
      <c r="J118" s="14" t="s">
        <v>1</v>
      </c>
      <c r="K118" s="14" t="s">
        <v>2</v>
      </c>
      <c r="L118" s="13" t="s">
        <v>4</v>
      </c>
      <c r="M118" s="113"/>
      <c r="N118" s="143"/>
      <c r="O118" s="145"/>
      <c r="P118" s="147"/>
      <c r="Q118" s="134"/>
      <c r="R118" s="136"/>
    </row>
    <row r="119" spans="2:18">
      <c r="B119" s="4">
        <v>1</v>
      </c>
      <c r="C119" s="3" t="s">
        <v>142</v>
      </c>
      <c r="D119" s="4">
        <v>1998</v>
      </c>
      <c r="E119" s="3" t="s">
        <v>114</v>
      </c>
      <c r="F119" s="4"/>
      <c r="G119" s="15">
        <v>1.8055555555555557E-2</v>
      </c>
      <c r="H119" s="16"/>
      <c r="I119" s="17"/>
      <c r="J119" s="17"/>
      <c r="K119" s="17"/>
      <c r="L119" s="14">
        <f t="shared" ref="L119:L142" si="12">H119+I119+J119+K119</f>
        <v>0</v>
      </c>
      <c r="M119" s="18">
        <f>SODI!$A$3*(H119+I119+J119+K119)</f>
        <v>0</v>
      </c>
      <c r="N119" s="19" t="s">
        <v>173</v>
      </c>
      <c r="O119" s="20" t="e">
        <f t="shared" ref="O119:O142" si="13">N119-G119</f>
        <v>#VALUE!</v>
      </c>
      <c r="P119" s="21" t="e">
        <f t="shared" ref="P119:P142" si="14">O119+M119</f>
        <v>#VALUE!</v>
      </c>
      <c r="Q119" s="22">
        <v>0</v>
      </c>
      <c r="R119" s="23"/>
    </row>
    <row r="120" spans="2:18">
      <c r="B120" s="4">
        <v>2</v>
      </c>
      <c r="C120" s="3" t="s">
        <v>95</v>
      </c>
      <c r="D120" s="4">
        <v>1994</v>
      </c>
      <c r="E120" s="3" t="s">
        <v>94</v>
      </c>
      <c r="F120" s="4">
        <v>44</v>
      </c>
      <c r="G120" s="15">
        <v>1.8402777777777778E-2</v>
      </c>
      <c r="H120" s="16"/>
      <c r="I120" s="17"/>
      <c r="J120" s="17"/>
      <c r="K120" s="17"/>
      <c r="L120" s="14">
        <f t="shared" si="12"/>
        <v>0</v>
      </c>
      <c r="M120" s="18">
        <f>SODI!$A$3*(H120+I120+J120+K120)</f>
        <v>0</v>
      </c>
      <c r="N120" s="19"/>
      <c r="O120" s="20">
        <f t="shared" si="13"/>
        <v>-1.8402777777777778E-2</v>
      </c>
      <c r="P120" s="21">
        <f t="shared" si="14"/>
        <v>-1.8402777777777778E-2</v>
      </c>
      <c r="Q120" s="22" t="e">
        <f>P120-P119</f>
        <v>#VALUE!</v>
      </c>
      <c r="R120" s="23"/>
    </row>
    <row r="121" spans="2:18">
      <c r="B121" s="4">
        <v>3</v>
      </c>
      <c r="C121" s="3" t="s">
        <v>141</v>
      </c>
      <c r="D121" s="4">
        <v>1997</v>
      </c>
      <c r="E121" s="3" t="s">
        <v>132</v>
      </c>
      <c r="F121" s="4"/>
      <c r="G121" s="15">
        <v>1.8749999999999999E-2</v>
      </c>
      <c r="H121" s="16"/>
      <c r="I121" s="17"/>
      <c r="J121" s="17"/>
      <c r="K121" s="17"/>
      <c r="L121" s="14">
        <f t="shared" si="12"/>
        <v>0</v>
      </c>
      <c r="M121" s="18">
        <f>SODI!$A$3*(H121+I121+J121+K121)</f>
        <v>0</v>
      </c>
      <c r="N121" s="19" t="s">
        <v>173</v>
      </c>
      <c r="O121" s="20" t="e">
        <f t="shared" si="13"/>
        <v>#VALUE!</v>
      </c>
      <c r="P121" s="21" t="e">
        <f t="shared" si="14"/>
        <v>#VALUE!</v>
      </c>
      <c r="Q121" s="22" t="e">
        <f>P121-P119</f>
        <v>#VALUE!</v>
      </c>
      <c r="R121" s="23"/>
    </row>
    <row r="122" spans="2:18">
      <c r="B122" s="4">
        <v>4</v>
      </c>
      <c r="C122" s="24" t="s">
        <v>143</v>
      </c>
      <c r="D122" s="4">
        <v>1998</v>
      </c>
      <c r="E122" s="3" t="s">
        <v>118</v>
      </c>
      <c r="F122" s="4">
        <v>46</v>
      </c>
      <c r="G122" s="15">
        <v>1.9097222222222199E-2</v>
      </c>
      <c r="H122" s="16"/>
      <c r="I122" s="17"/>
      <c r="J122" s="17"/>
      <c r="K122" s="17"/>
      <c r="L122" s="14">
        <f t="shared" si="12"/>
        <v>0</v>
      </c>
      <c r="M122" s="18">
        <f>SODI!$A$3*(H122+I122+J122+K122)</f>
        <v>0</v>
      </c>
      <c r="N122" s="19" t="s">
        <v>173</v>
      </c>
      <c r="O122" s="20" t="e">
        <f t="shared" si="13"/>
        <v>#VALUE!</v>
      </c>
      <c r="P122" s="21" t="e">
        <f t="shared" si="14"/>
        <v>#VALUE!</v>
      </c>
      <c r="Q122" s="22" t="e">
        <f>P122-P119</f>
        <v>#VALUE!</v>
      </c>
      <c r="R122" s="23"/>
    </row>
    <row r="123" spans="2:18">
      <c r="B123" s="4">
        <v>5</v>
      </c>
      <c r="C123" s="3" t="s">
        <v>166</v>
      </c>
      <c r="D123" s="4">
        <v>1993</v>
      </c>
      <c r="E123" s="3" t="s">
        <v>163</v>
      </c>
      <c r="F123" s="4">
        <v>47</v>
      </c>
      <c r="G123" s="15">
        <v>1.94444444444444E-2</v>
      </c>
      <c r="H123" s="16"/>
      <c r="I123" s="17"/>
      <c r="J123" s="17"/>
      <c r="K123" s="17"/>
      <c r="L123" s="14">
        <f t="shared" si="12"/>
        <v>0</v>
      </c>
      <c r="M123" s="18">
        <f>SODI!$A$3*(H123+I123+J123+K123)</f>
        <v>0</v>
      </c>
      <c r="N123" s="19"/>
      <c r="O123" s="20">
        <f t="shared" si="13"/>
        <v>-1.94444444444444E-2</v>
      </c>
      <c r="P123" s="21">
        <f t="shared" si="14"/>
        <v>-1.94444444444444E-2</v>
      </c>
      <c r="Q123" s="22" t="e">
        <f>P123-P119</f>
        <v>#VALUE!</v>
      </c>
      <c r="R123" s="23"/>
    </row>
    <row r="124" spans="2:18">
      <c r="B124" s="4">
        <v>6</v>
      </c>
      <c r="C124" s="3" t="s">
        <v>93</v>
      </c>
      <c r="D124" s="4">
        <v>1994</v>
      </c>
      <c r="E124" s="3" t="s">
        <v>94</v>
      </c>
      <c r="F124" s="4">
        <v>48</v>
      </c>
      <c r="G124" s="15">
        <v>1.97916666666667E-2</v>
      </c>
      <c r="H124" s="16"/>
      <c r="I124" s="17"/>
      <c r="J124" s="17"/>
      <c r="K124" s="17"/>
      <c r="L124" s="14">
        <f t="shared" si="12"/>
        <v>0</v>
      </c>
      <c r="M124" s="18">
        <f>SODI!$A$3*(H124+I124+J124+K124)</f>
        <v>0</v>
      </c>
      <c r="N124" s="19"/>
      <c r="O124" s="20">
        <f t="shared" si="13"/>
        <v>-1.97916666666667E-2</v>
      </c>
      <c r="P124" s="21">
        <f t="shared" si="14"/>
        <v>-1.97916666666667E-2</v>
      </c>
      <c r="Q124" s="22" t="e">
        <f>P124-P119</f>
        <v>#VALUE!</v>
      </c>
      <c r="R124" s="23"/>
    </row>
    <row r="125" spans="2:18" hidden="1">
      <c r="B125" s="4">
        <v>7</v>
      </c>
      <c r="C125" s="5"/>
      <c r="D125" s="6"/>
      <c r="E125" s="5"/>
      <c r="F125" s="4"/>
      <c r="G125" s="15">
        <v>2.43055555555555E-3</v>
      </c>
      <c r="H125" s="16"/>
      <c r="I125" s="17"/>
      <c r="J125" s="17"/>
      <c r="K125" s="17"/>
      <c r="L125" s="14">
        <f t="shared" si="12"/>
        <v>0</v>
      </c>
      <c r="M125" s="18">
        <f>SODI!$A$3*(H125+I125+J125+K125)</f>
        <v>0</v>
      </c>
      <c r="N125" s="19"/>
      <c r="O125" s="20">
        <f t="shared" si="13"/>
        <v>-2.43055555555555E-3</v>
      </c>
      <c r="P125" s="21">
        <f t="shared" si="14"/>
        <v>-2.43055555555555E-3</v>
      </c>
      <c r="Q125" s="22" t="e">
        <f>P125-P119</f>
        <v>#VALUE!</v>
      </c>
      <c r="R125" s="23"/>
    </row>
    <row r="126" spans="2:18" hidden="1">
      <c r="B126" s="4">
        <v>8</v>
      </c>
      <c r="C126" s="3"/>
      <c r="D126" s="4"/>
      <c r="E126" s="3"/>
      <c r="F126" s="4"/>
      <c r="G126" s="15">
        <v>2.7777777777777801E-3</v>
      </c>
      <c r="H126" s="16"/>
      <c r="I126" s="17"/>
      <c r="J126" s="17"/>
      <c r="K126" s="17"/>
      <c r="L126" s="14">
        <f t="shared" si="12"/>
        <v>0</v>
      </c>
      <c r="M126" s="18">
        <f>SODI!$A$3*(H126+I126+J126+K126)</f>
        <v>0</v>
      </c>
      <c r="N126" s="19"/>
      <c r="O126" s="20">
        <f t="shared" si="13"/>
        <v>-2.7777777777777801E-3</v>
      </c>
      <c r="P126" s="21">
        <f t="shared" si="14"/>
        <v>-2.7777777777777801E-3</v>
      </c>
      <c r="Q126" s="22" t="e">
        <f>P126-P119</f>
        <v>#VALUE!</v>
      </c>
      <c r="R126" s="23"/>
    </row>
    <row r="127" spans="2:18" hidden="1">
      <c r="B127" s="4">
        <v>9</v>
      </c>
      <c r="C127" s="3"/>
      <c r="D127" s="4"/>
      <c r="E127" s="3"/>
      <c r="F127" s="4"/>
      <c r="G127" s="15">
        <v>3.1250000000000002E-3</v>
      </c>
      <c r="H127" s="16"/>
      <c r="I127" s="17"/>
      <c r="J127" s="17"/>
      <c r="K127" s="17"/>
      <c r="L127" s="14">
        <f t="shared" si="12"/>
        <v>0</v>
      </c>
      <c r="M127" s="18">
        <f>SODI!$A$3*(H127+I127+J127+K127)</f>
        <v>0</v>
      </c>
      <c r="N127" s="19"/>
      <c r="O127" s="20">
        <f t="shared" si="13"/>
        <v>-3.1250000000000002E-3</v>
      </c>
      <c r="P127" s="21">
        <f t="shared" si="14"/>
        <v>-3.1250000000000002E-3</v>
      </c>
      <c r="Q127" s="22" t="e">
        <f>P127-P119</f>
        <v>#VALUE!</v>
      </c>
      <c r="R127" s="23"/>
    </row>
    <row r="128" spans="2:18" hidden="1">
      <c r="B128" s="4">
        <v>10</v>
      </c>
      <c r="C128" s="3"/>
      <c r="D128" s="6"/>
      <c r="E128" s="3"/>
      <c r="F128" s="4"/>
      <c r="G128" s="15">
        <v>3.4722222222222199E-3</v>
      </c>
      <c r="H128" s="16"/>
      <c r="I128" s="17"/>
      <c r="J128" s="17"/>
      <c r="K128" s="17"/>
      <c r="L128" s="14">
        <f t="shared" si="12"/>
        <v>0</v>
      </c>
      <c r="M128" s="18">
        <f>SODI!$A$3*(H128+I128+J128+K128)</f>
        <v>0</v>
      </c>
      <c r="N128" s="19"/>
      <c r="O128" s="20">
        <f t="shared" si="13"/>
        <v>-3.4722222222222199E-3</v>
      </c>
      <c r="P128" s="21">
        <f t="shared" si="14"/>
        <v>-3.4722222222222199E-3</v>
      </c>
      <c r="Q128" s="22" t="e">
        <f>P128-P119</f>
        <v>#VALUE!</v>
      </c>
      <c r="R128" s="23"/>
    </row>
    <row r="129" spans="2:18" ht="12" hidden="1" customHeight="1">
      <c r="B129" s="4">
        <v>11</v>
      </c>
      <c r="C129" s="3"/>
      <c r="D129" s="6"/>
      <c r="E129" s="3"/>
      <c r="F129" s="4"/>
      <c r="G129" s="15">
        <v>3.81944444444444E-3</v>
      </c>
      <c r="H129" s="16"/>
      <c r="I129" s="17"/>
      <c r="J129" s="17"/>
      <c r="K129" s="17"/>
      <c r="L129" s="14">
        <f t="shared" si="12"/>
        <v>0</v>
      </c>
      <c r="M129" s="18">
        <f>SODI!$A$3*(H129+I129+J129+K129)</f>
        <v>0</v>
      </c>
      <c r="N129" s="19"/>
      <c r="O129" s="20">
        <f t="shared" si="13"/>
        <v>-3.81944444444444E-3</v>
      </c>
      <c r="P129" s="21">
        <f t="shared" si="14"/>
        <v>-3.81944444444444E-3</v>
      </c>
      <c r="Q129" s="22" t="e">
        <f>P129-P119</f>
        <v>#VALUE!</v>
      </c>
      <c r="R129" s="23"/>
    </row>
    <row r="130" spans="2:18" hidden="1">
      <c r="B130" s="4">
        <v>12</v>
      </c>
      <c r="C130" s="3"/>
      <c r="D130" s="6"/>
      <c r="E130" s="3"/>
      <c r="F130" s="4"/>
      <c r="G130" s="15">
        <v>4.1666666666666597E-3</v>
      </c>
      <c r="H130" s="16"/>
      <c r="I130" s="17"/>
      <c r="J130" s="17"/>
      <c r="K130" s="17"/>
      <c r="L130" s="14">
        <f t="shared" si="12"/>
        <v>0</v>
      </c>
      <c r="M130" s="18">
        <f>SODI!$A$3*(H130+I130+J130+K130)</f>
        <v>0</v>
      </c>
      <c r="N130" s="19"/>
      <c r="O130" s="20">
        <f t="shared" si="13"/>
        <v>-4.1666666666666597E-3</v>
      </c>
      <c r="P130" s="21">
        <f t="shared" si="14"/>
        <v>-4.1666666666666597E-3</v>
      </c>
      <c r="Q130" s="22" t="e">
        <f>P130-P119</f>
        <v>#VALUE!</v>
      </c>
      <c r="R130" s="23"/>
    </row>
    <row r="131" spans="2:18" hidden="1">
      <c r="B131" s="4">
        <v>13</v>
      </c>
      <c r="C131" s="3"/>
      <c r="D131" s="6"/>
      <c r="E131" s="3"/>
      <c r="F131" s="4"/>
      <c r="G131" s="15">
        <v>4.5138888888888902E-3</v>
      </c>
      <c r="H131" s="16"/>
      <c r="I131" s="17"/>
      <c r="J131" s="17"/>
      <c r="K131" s="17"/>
      <c r="L131" s="14">
        <f t="shared" si="12"/>
        <v>0</v>
      </c>
      <c r="M131" s="18">
        <f>SODI!$A$3*(H131+I131+J131+K131)</f>
        <v>0</v>
      </c>
      <c r="N131" s="19"/>
      <c r="O131" s="20">
        <f t="shared" si="13"/>
        <v>-4.5138888888888902E-3</v>
      </c>
      <c r="P131" s="21">
        <f t="shared" si="14"/>
        <v>-4.5138888888888902E-3</v>
      </c>
      <c r="Q131" s="22" t="e">
        <f>P131-P119</f>
        <v>#VALUE!</v>
      </c>
      <c r="R131" s="23"/>
    </row>
    <row r="132" spans="2:18" hidden="1">
      <c r="B132" s="4">
        <v>14</v>
      </c>
      <c r="C132" s="3"/>
      <c r="D132" s="4"/>
      <c r="E132" s="3"/>
      <c r="F132" s="4"/>
      <c r="G132" s="15">
        <v>4.8611111111111103E-3</v>
      </c>
      <c r="H132" s="16"/>
      <c r="I132" s="17"/>
      <c r="J132" s="17"/>
      <c r="K132" s="17"/>
      <c r="L132" s="14">
        <f t="shared" si="12"/>
        <v>0</v>
      </c>
      <c r="M132" s="18">
        <f>SODI!$A$3*(H132+I132+J132+K132)</f>
        <v>0</v>
      </c>
      <c r="N132" s="19"/>
      <c r="O132" s="20">
        <f t="shared" si="13"/>
        <v>-4.8611111111111103E-3</v>
      </c>
      <c r="P132" s="21">
        <f t="shared" si="14"/>
        <v>-4.8611111111111103E-3</v>
      </c>
      <c r="Q132" s="22" t="e">
        <f>P132-P119</f>
        <v>#VALUE!</v>
      </c>
      <c r="R132" s="23"/>
    </row>
    <row r="133" spans="2:18" hidden="1">
      <c r="B133" s="4">
        <v>15</v>
      </c>
      <c r="C133" s="5"/>
      <c r="D133" s="6"/>
      <c r="E133" s="5"/>
      <c r="F133" s="4"/>
      <c r="G133" s="15">
        <v>5.2083333333333296E-3</v>
      </c>
      <c r="H133" s="16"/>
      <c r="I133" s="17"/>
      <c r="J133" s="17"/>
      <c r="K133" s="17"/>
      <c r="L133" s="14">
        <f t="shared" si="12"/>
        <v>0</v>
      </c>
      <c r="M133" s="18">
        <f>SODI!$A$3*(H133+I133+J133+K133)</f>
        <v>0</v>
      </c>
      <c r="N133" s="19"/>
      <c r="O133" s="20">
        <f t="shared" si="13"/>
        <v>-5.2083333333333296E-3</v>
      </c>
      <c r="P133" s="21">
        <f t="shared" si="14"/>
        <v>-5.2083333333333296E-3</v>
      </c>
      <c r="Q133" s="22" t="e">
        <f>P133-P119</f>
        <v>#VALUE!</v>
      </c>
      <c r="R133" s="23"/>
    </row>
    <row r="134" spans="2:18" hidden="1">
      <c r="B134" s="4">
        <v>16</v>
      </c>
      <c r="C134" s="3"/>
      <c r="D134" s="4"/>
      <c r="E134" s="3"/>
      <c r="F134" s="4"/>
      <c r="G134" s="15">
        <v>5.5555555555555497E-3</v>
      </c>
      <c r="H134" s="16"/>
      <c r="I134" s="17"/>
      <c r="J134" s="17"/>
      <c r="K134" s="17"/>
      <c r="L134" s="14">
        <f t="shared" si="12"/>
        <v>0</v>
      </c>
      <c r="M134" s="18">
        <f>SODI!$A$3*(H134+I134+J134+K134)</f>
        <v>0</v>
      </c>
      <c r="N134" s="19"/>
      <c r="O134" s="20">
        <f t="shared" si="13"/>
        <v>-5.5555555555555497E-3</v>
      </c>
      <c r="P134" s="21">
        <f t="shared" si="14"/>
        <v>-5.5555555555555497E-3</v>
      </c>
      <c r="Q134" s="22" t="e">
        <f>P134-P119</f>
        <v>#VALUE!</v>
      </c>
      <c r="R134" s="23"/>
    </row>
    <row r="135" spans="2:18" hidden="1">
      <c r="B135" s="4">
        <v>17</v>
      </c>
      <c r="C135" s="3"/>
      <c r="D135" s="4"/>
      <c r="E135" s="3"/>
      <c r="F135" s="4"/>
      <c r="G135" s="15">
        <v>5.9027777777777802E-3</v>
      </c>
      <c r="H135" s="16"/>
      <c r="I135" s="17"/>
      <c r="J135" s="17"/>
      <c r="K135" s="17"/>
      <c r="L135" s="14">
        <f t="shared" si="12"/>
        <v>0</v>
      </c>
      <c r="M135" s="18">
        <f>SODI!$A$3*(H135+I135+J135+K135)</f>
        <v>0</v>
      </c>
      <c r="N135" s="19"/>
      <c r="O135" s="20">
        <f t="shared" si="13"/>
        <v>-5.9027777777777802E-3</v>
      </c>
      <c r="P135" s="21">
        <f t="shared" si="14"/>
        <v>-5.9027777777777802E-3</v>
      </c>
      <c r="Q135" s="22" t="e">
        <f>P135-P119</f>
        <v>#VALUE!</v>
      </c>
      <c r="R135" s="23"/>
    </row>
    <row r="136" spans="2:18" hidden="1">
      <c r="B136" s="4">
        <v>18</v>
      </c>
      <c r="C136" s="24"/>
      <c r="D136" s="4"/>
      <c r="E136" s="3"/>
      <c r="F136" s="4"/>
      <c r="G136" s="15">
        <v>6.2500000000000003E-3</v>
      </c>
      <c r="H136" s="16"/>
      <c r="I136" s="17"/>
      <c r="J136" s="17"/>
      <c r="K136" s="17"/>
      <c r="L136" s="14">
        <f t="shared" si="12"/>
        <v>0</v>
      </c>
      <c r="M136" s="18">
        <f>SODI!$A$3*(H136+I136+J136+K136)</f>
        <v>0</v>
      </c>
      <c r="N136" s="19"/>
      <c r="O136" s="20">
        <f t="shared" si="13"/>
        <v>-6.2500000000000003E-3</v>
      </c>
      <c r="P136" s="21">
        <f t="shared" si="14"/>
        <v>-6.2500000000000003E-3</v>
      </c>
      <c r="Q136" s="22" t="e">
        <f>P136-P119</f>
        <v>#VALUE!</v>
      </c>
      <c r="R136" s="23"/>
    </row>
    <row r="137" spans="2:18" hidden="1">
      <c r="B137" s="4">
        <v>19</v>
      </c>
      <c r="C137" s="5"/>
      <c r="D137" s="6"/>
      <c r="E137" s="5"/>
      <c r="F137" s="4"/>
      <c r="G137" s="15">
        <v>6.5972222222222196E-3</v>
      </c>
      <c r="H137" s="16"/>
      <c r="I137" s="17"/>
      <c r="J137" s="17"/>
      <c r="K137" s="17"/>
      <c r="L137" s="14">
        <f t="shared" si="12"/>
        <v>0</v>
      </c>
      <c r="M137" s="18">
        <f>SODI!$A$3*(H137+I137+J137+K137)</f>
        <v>0</v>
      </c>
      <c r="N137" s="19"/>
      <c r="O137" s="20">
        <f t="shared" si="13"/>
        <v>-6.5972222222222196E-3</v>
      </c>
      <c r="P137" s="21">
        <f t="shared" si="14"/>
        <v>-6.5972222222222196E-3</v>
      </c>
      <c r="Q137" s="22" t="e">
        <f>P137-P119</f>
        <v>#VALUE!</v>
      </c>
      <c r="R137" s="23"/>
    </row>
    <row r="138" spans="2:18" ht="12" hidden="1" customHeight="1">
      <c r="B138" s="4">
        <v>20</v>
      </c>
      <c r="C138" s="3"/>
      <c r="D138" s="4"/>
      <c r="E138" s="3"/>
      <c r="F138" s="4"/>
      <c r="G138" s="15">
        <v>6.9444444444444397E-3</v>
      </c>
      <c r="H138" s="16"/>
      <c r="I138" s="17"/>
      <c r="J138" s="17"/>
      <c r="K138" s="17"/>
      <c r="L138" s="14">
        <f t="shared" si="12"/>
        <v>0</v>
      </c>
      <c r="M138" s="18">
        <f>SODI!$A$3*(H138+I138+J138+K138)</f>
        <v>0</v>
      </c>
      <c r="N138" s="19"/>
      <c r="O138" s="20">
        <f t="shared" si="13"/>
        <v>-6.9444444444444397E-3</v>
      </c>
      <c r="P138" s="21">
        <f t="shared" si="14"/>
        <v>-6.9444444444444397E-3</v>
      </c>
      <c r="Q138" s="22" t="e">
        <f>P138-P119</f>
        <v>#VALUE!</v>
      </c>
      <c r="R138" s="23"/>
    </row>
    <row r="139" spans="2:18" hidden="1">
      <c r="B139" s="4">
        <v>21</v>
      </c>
      <c r="C139" s="3"/>
      <c r="D139" s="4"/>
      <c r="E139" s="3"/>
      <c r="F139" s="4"/>
      <c r="G139" s="15">
        <v>7.2916666666666598E-3</v>
      </c>
      <c r="H139" s="16"/>
      <c r="I139" s="17"/>
      <c r="J139" s="17"/>
      <c r="K139" s="17"/>
      <c r="L139" s="14">
        <f t="shared" si="12"/>
        <v>0</v>
      </c>
      <c r="M139" s="18">
        <f>SODI!$A$3*(H139+I139+J139+K139)</f>
        <v>0</v>
      </c>
      <c r="N139" s="19"/>
      <c r="O139" s="20">
        <f t="shared" si="13"/>
        <v>-7.2916666666666598E-3</v>
      </c>
      <c r="P139" s="21">
        <f t="shared" si="14"/>
        <v>-7.2916666666666598E-3</v>
      </c>
      <c r="Q139" s="22" t="e">
        <f>P139-P119</f>
        <v>#VALUE!</v>
      </c>
      <c r="R139" s="23"/>
    </row>
    <row r="140" spans="2:18" hidden="1">
      <c r="B140" s="4">
        <v>24</v>
      </c>
      <c r="C140" s="3"/>
      <c r="D140" s="4"/>
      <c r="E140" s="3"/>
      <c r="F140" s="4"/>
      <c r="G140" s="15">
        <v>7.6388888888888904E-3</v>
      </c>
      <c r="H140" s="16"/>
      <c r="I140" s="17"/>
      <c r="J140" s="17"/>
      <c r="K140" s="17"/>
      <c r="L140" s="14">
        <f t="shared" si="12"/>
        <v>0</v>
      </c>
      <c r="M140" s="18">
        <f>SODI!$A$3*(H140+I140+J140+K140)</f>
        <v>0</v>
      </c>
      <c r="N140" s="19"/>
      <c r="O140" s="20">
        <f t="shared" si="13"/>
        <v>-7.6388888888888904E-3</v>
      </c>
      <c r="P140" s="21">
        <f t="shared" si="14"/>
        <v>-7.6388888888888904E-3</v>
      </c>
      <c r="Q140" s="22" t="e">
        <f>P140-P119</f>
        <v>#VALUE!</v>
      </c>
      <c r="R140" s="23"/>
    </row>
    <row r="141" spans="2:18" hidden="1">
      <c r="B141" s="4">
        <v>25</v>
      </c>
      <c r="C141" s="3"/>
      <c r="D141" s="4"/>
      <c r="E141" s="3"/>
      <c r="F141" s="4"/>
      <c r="G141" s="15">
        <v>7.9861111111111105E-3</v>
      </c>
      <c r="H141" s="16"/>
      <c r="I141" s="17"/>
      <c r="J141" s="17"/>
      <c r="K141" s="17"/>
      <c r="L141" s="14">
        <f t="shared" si="12"/>
        <v>0</v>
      </c>
      <c r="M141" s="18">
        <f>SODI!$A$3*(H141+I141+J141+K141)</f>
        <v>0</v>
      </c>
      <c r="N141" s="19"/>
      <c r="O141" s="20">
        <f t="shared" si="13"/>
        <v>-7.9861111111111105E-3</v>
      </c>
      <c r="P141" s="21">
        <f t="shared" si="14"/>
        <v>-7.9861111111111105E-3</v>
      </c>
      <c r="Q141" s="22" t="e">
        <f>P141-P119</f>
        <v>#VALUE!</v>
      </c>
      <c r="R141" s="23"/>
    </row>
    <row r="142" spans="2:18" hidden="1">
      <c r="B142" s="4">
        <v>26</v>
      </c>
      <c r="C142" s="24"/>
      <c r="D142" s="4"/>
      <c r="E142" s="3"/>
      <c r="F142" s="4"/>
      <c r="G142" s="15">
        <v>8.3333333333333297E-3</v>
      </c>
      <c r="H142" s="16"/>
      <c r="I142" s="17"/>
      <c r="J142" s="17"/>
      <c r="K142" s="17"/>
      <c r="L142" s="14">
        <f t="shared" si="12"/>
        <v>0</v>
      </c>
      <c r="M142" s="18">
        <f>SODI!$A$3*(H142+I142+J142+K142)</f>
        <v>0</v>
      </c>
      <c r="N142" s="19"/>
      <c r="O142" s="20">
        <f t="shared" si="13"/>
        <v>-8.3333333333333297E-3</v>
      </c>
      <c r="P142" s="21">
        <f t="shared" si="14"/>
        <v>-8.3333333333333297E-3</v>
      </c>
      <c r="Q142" s="22" t="e">
        <f>P142-P119</f>
        <v>#VALUE!</v>
      </c>
      <c r="R142" s="23"/>
    </row>
    <row r="143" spans="2:18" ht="13.8" thickBot="1">
      <c r="B143" s="148" t="s">
        <v>28</v>
      </c>
      <c r="C143" s="148"/>
      <c r="D143" s="148"/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  <c r="O143" s="148"/>
      <c r="P143" s="148"/>
      <c r="Q143" s="148"/>
      <c r="R143" s="148"/>
    </row>
    <row r="144" spans="2:18">
      <c r="B144" s="142" t="s">
        <v>14</v>
      </c>
      <c r="C144" s="142" t="s">
        <v>18</v>
      </c>
      <c r="D144" s="142" t="s">
        <v>7</v>
      </c>
      <c r="E144" s="149" t="s">
        <v>8</v>
      </c>
      <c r="F144" s="149" t="s">
        <v>5</v>
      </c>
      <c r="G144" s="137" t="s">
        <v>6</v>
      </c>
      <c r="H144" s="139" t="s">
        <v>3</v>
      </c>
      <c r="I144" s="140"/>
      <c r="J144" s="140"/>
      <c r="K144" s="140"/>
      <c r="L144" s="141"/>
      <c r="M144" s="108" t="s">
        <v>0</v>
      </c>
      <c r="N144" s="142" t="s">
        <v>9</v>
      </c>
      <c r="O144" s="144" t="s">
        <v>12</v>
      </c>
      <c r="P144" s="146" t="s">
        <v>13</v>
      </c>
      <c r="Q144" s="133" t="s">
        <v>10</v>
      </c>
      <c r="R144" s="135" t="s">
        <v>11</v>
      </c>
    </row>
    <row r="145" spans="2:18" ht="14.25" customHeight="1">
      <c r="B145" s="143"/>
      <c r="C145" s="143"/>
      <c r="D145" s="143"/>
      <c r="E145" s="150"/>
      <c r="F145" s="150"/>
      <c r="G145" s="138"/>
      <c r="H145" s="14" t="s">
        <v>1</v>
      </c>
      <c r="I145" s="14" t="s">
        <v>2</v>
      </c>
      <c r="J145" s="14" t="s">
        <v>1</v>
      </c>
      <c r="K145" s="14" t="s">
        <v>2</v>
      </c>
      <c r="L145" s="13" t="s">
        <v>4</v>
      </c>
      <c r="M145" s="113"/>
      <c r="N145" s="143"/>
      <c r="O145" s="145"/>
      <c r="P145" s="147"/>
      <c r="Q145" s="134"/>
      <c r="R145" s="136"/>
    </row>
    <row r="146" spans="2:18">
      <c r="B146" s="4">
        <v>1</v>
      </c>
      <c r="C146" s="3" t="s">
        <v>96</v>
      </c>
      <c r="D146" s="4">
        <v>1995</v>
      </c>
      <c r="E146" s="3" t="s">
        <v>94</v>
      </c>
      <c r="F146" s="4">
        <v>49</v>
      </c>
      <c r="G146" s="15">
        <v>2.013888888888889E-2</v>
      </c>
      <c r="H146" s="16"/>
      <c r="I146" s="17"/>
      <c r="J146" s="17"/>
      <c r="K146" s="17"/>
      <c r="L146" s="14">
        <f t="shared" ref="L146:L169" si="15">H146+I146+J146+K146</f>
        <v>0</v>
      </c>
      <c r="M146" s="18">
        <f>SODI!$A$3*(H146+I146+J146+K146)</f>
        <v>0</v>
      </c>
      <c r="N146" s="19"/>
      <c r="O146" s="20">
        <f t="shared" ref="O146:O169" si="16">N146-G146</f>
        <v>-2.013888888888889E-2</v>
      </c>
      <c r="P146" s="21">
        <f t="shared" ref="P146:P169" si="17">O146+M146</f>
        <v>-2.013888888888889E-2</v>
      </c>
      <c r="Q146" s="22">
        <v>0</v>
      </c>
      <c r="R146" s="23"/>
    </row>
    <row r="147" spans="2:18">
      <c r="B147" s="4">
        <v>2</v>
      </c>
      <c r="C147" s="3" t="s">
        <v>55</v>
      </c>
      <c r="D147" s="4">
        <v>1995</v>
      </c>
      <c r="E147" s="3" t="s">
        <v>53</v>
      </c>
      <c r="F147" s="4">
        <v>50</v>
      </c>
      <c r="G147" s="15">
        <v>2.0486111111111111E-2</v>
      </c>
      <c r="H147" s="16"/>
      <c r="I147" s="17"/>
      <c r="J147" s="17"/>
      <c r="K147" s="17"/>
      <c r="L147" s="14">
        <f t="shared" si="15"/>
        <v>0</v>
      </c>
      <c r="M147" s="18">
        <f>SODI!$A$3*(H147+I147+J147+K147)</f>
        <v>0</v>
      </c>
      <c r="N147" s="19"/>
      <c r="O147" s="20">
        <f t="shared" si="16"/>
        <v>-2.0486111111111111E-2</v>
      </c>
      <c r="P147" s="21">
        <f t="shared" si="17"/>
        <v>-2.0486111111111111E-2</v>
      </c>
      <c r="Q147" s="22">
        <f>P147-P146</f>
        <v>-3.4722222222222099E-4</v>
      </c>
      <c r="R147" s="23"/>
    </row>
    <row r="148" spans="2:18">
      <c r="B148" s="4">
        <v>3</v>
      </c>
      <c r="C148" s="3" t="s">
        <v>167</v>
      </c>
      <c r="D148" s="4">
        <v>1996</v>
      </c>
      <c r="E148" s="3" t="s">
        <v>163</v>
      </c>
      <c r="F148" s="4">
        <v>51</v>
      </c>
      <c r="G148" s="15">
        <v>2.0833333333333332E-2</v>
      </c>
      <c r="H148" s="16"/>
      <c r="I148" s="17"/>
      <c r="J148" s="17"/>
      <c r="K148" s="17"/>
      <c r="L148" s="14">
        <f t="shared" si="15"/>
        <v>0</v>
      </c>
      <c r="M148" s="18">
        <f>SODI!$A$3*(H148+I148+J148+K148)</f>
        <v>0</v>
      </c>
      <c r="N148" s="19"/>
      <c r="O148" s="20">
        <f t="shared" si="16"/>
        <v>-2.0833333333333332E-2</v>
      </c>
      <c r="P148" s="21">
        <f t="shared" si="17"/>
        <v>-2.0833333333333332E-2</v>
      </c>
      <c r="Q148" s="22">
        <f>P148-P146</f>
        <v>-6.9444444444444198E-4</v>
      </c>
      <c r="R148" s="23"/>
    </row>
    <row r="149" spans="2:18" hidden="1">
      <c r="B149" s="4">
        <v>4</v>
      </c>
      <c r="C149" s="3"/>
      <c r="D149" s="4"/>
      <c r="E149" s="3"/>
      <c r="F149" s="4"/>
      <c r="G149" s="15">
        <v>1.38888888888889E-3</v>
      </c>
      <c r="H149" s="16"/>
      <c r="I149" s="17"/>
      <c r="J149" s="17"/>
      <c r="K149" s="17"/>
      <c r="L149" s="14">
        <f t="shared" si="15"/>
        <v>0</v>
      </c>
      <c r="M149" s="18">
        <f>SODI!$A$3*(H149+I149+J149+K149)</f>
        <v>0</v>
      </c>
      <c r="N149" s="19"/>
      <c r="O149" s="20">
        <f t="shared" si="16"/>
        <v>-1.38888888888889E-3</v>
      </c>
      <c r="P149" s="21">
        <f t="shared" si="17"/>
        <v>-1.38888888888889E-3</v>
      </c>
      <c r="Q149" s="22">
        <f>P149-P146</f>
        <v>1.8749999999999999E-2</v>
      </c>
      <c r="R149" s="23"/>
    </row>
    <row r="150" spans="2:18" hidden="1">
      <c r="B150" s="4">
        <v>5</v>
      </c>
      <c r="C150" s="24"/>
      <c r="D150" s="4"/>
      <c r="E150" s="3"/>
      <c r="F150" s="4"/>
      <c r="G150" s="15">
        <v>1.7361111111111099E-3</v>
      </c>
      <c r="H150" s="16"/>
      <c r="I150" s="17"/>
      <c r="J150" s="17"/>
      <c r="K150" s="17"/>
      <c r="L150" s="14">
        <f t="shared" si="15"/>
        <v>0</v>
      </c>
      <c r="M150" s="18">
        <f>SODI!$A$3*(H150+I150+J150+K150)</f>
        <v>0</v>
      </c>
      <c r="N150" s="19"/>
      <c r="O150" s="20">
        <f t="shared" si="16"/>
        <v>-1.7361111111111099E-3</v>
      </c>
      <c r="P150" s="21">
        <f t="shared" si="17"/>
        <v>-1.7361111111111099E-3</v>
      </c>
      <c r="Q150" s="22">
        <f>P150-P146</f>
        <v>1.8402777777777782E-2</v>
      </c>
      <c r="R150" s="23"/>
    </row>
    <row r="151" spans="2:18" hidden="1">
      <c r="B151" s="4">
        <v>6</v>
      </c>
      <c r="C151" s="3"/>
      <c r="D151" s="4"/>
      <c r="E151" s="3"/>
      <c r="F151" s="4"/>
      <c r="G151" s="15">
        <v>2.0833333333333298E-3</v>
      </c>
      <c r="H151" s="16"/>
      <c r="I151" s="17"/>
      <c r="J151" s="17"/>
      <c r="K151" s="17"/>
      <c r="L151" s="14">
        <f t="shared" si="15"/>
        <v>0</v>
      </c>
      <c r="M151" s="18">
        <f>SODI!$A$3*(H151+I151+J151+K151)</f>
        <v>0</v>
      </c>
      <c r="N151" s="19"/>
      <c r="O151" s="20">
        <f t="shared" si="16"/>
        <v>-2.0833333333333298E-3</v>
      </c>
      <c r="P151" s="21">
        <f t="shared" si="17"/>
        <v>-2.0833333333333298E-3</v>
      </c>
      <c r="Q151" s="22">
        <f>P151-P146</f>
        <v>1.8055555555555561E-2</v>
      </c>
      <c r="R151" s="23"/>
    </row>
    <row r="152" spans="2:18" hidden="1">
      <c r="B152" s="4">
        <v>7</v>
      </c>
      <c r="C152" s="5"/>
      <c r="D152" s="6"/>
      <c r="E152" s="5"/>
      <c r="F152" s="4"/>
      <c r="G152" s="15">
        <v>2.43055555555555E-3</v>
      </c>
      <c r="H152" s="16"/>
      <c r="I152" s="17"/>
      <c r="J152" s="17"/>
      <c r="K152" s="17"/>
      <c r="L152" s="14">
        <f t="shared" si="15"/>
        <v>0</v>
      </c>
      <c r="M152" s="18">
        <f>SODI!$A$3*(H152+I152+J152+K152)</f>
        <v>0</v>
      </c>
      <c r="N152" s="19"/>
      <c r="O152" s="20">
        <f t="shared" si="16"/>
        <v>-2.43055555555555E-3</v>
      </c>
      <c r="P152" s="21">
        <f t="shared" si="17"/>
        <v>-2.43055555555555E-3</v>
      </c>
      <c r="Q152" s="22">
        <f>P152-P146</f>
        <v>1.770833333333334E-2</v>
      </c>
      <c r="R152" s="23"/>
    </row>
    <row r="153" spans="2:18" hidden="1">
      <c r="B153" s="4">
        <v>8</v>
      </c>
      <c r="C153" s="3"/>
      <c r="D153" s="4"/>
      <c r="E153" s="3"/>
      <c r="F153" s="4"/>
      <c r="G153" s="15">
        <v>2.7777777777777801E-3</v>
      </c>
      <c r="H153" s="16"/>
      <c r="I153" s="17"/>
      <c r="J153" s="17"/>
      <c r="K153" s="17"/>
      <c r="L153" s="14">
        <f t="shared" si="15"/>
        <v>0</v>
      </c>
      <c r="M153" s="18">
        <f>SODI!$A$3*(H153+I153+J153+K153)</f>
        <v>0</v>
      </c>
      <c r="N153" s="19"/>
      <c r="O153" s="20">
        <f t="shared" si="16"/>
        <v>-2.7777777777777801E-3</v>
      </c>
      <c r="P153" s="21">
        <f t="shared" si="17"/>
        <v>-2.7777777777777801E-3</v>
      </c>
      <c r="Q153" s="22">
        <f>P153-P146</f>
        <v>1.7361111111111112E-2</v>
      </c>
      <c r="R153" s="23"/>
    </row>
    <row r="154" spans="2:18" hidden="1">
      <c r="B154" s="4">
        <v>9</v>
      </c>
      <c r="C154" s="3"/>
      <c r="D154" s="4"/>
      <c r="E154" s="3"/>
      <c r="F154" s="4"/>
      <c r="G154" s="15">
        <v>3.1250000000000002E-3</v>
      </c>
      <c r="H154" s="16"/>
      <c r="I154" s="17"/>
      <c r="J154" s="17"/>
      <c r="K154" s="17"/>
      <c r="L154" s="14">
        <f t="shared" si="15"/>
        <v>0</v>
      </c>
      <c r="M154" s="18">
        <f>SODI!$A$3*(H154+I154+J154+K154)</f>
        <v>0</v>
      </c>
      <c r="N154" s="19"/>
      <c r="O154" s="20">
        <f t="shared" si="16"/>
        <v>-3.1250000000000002E-3</v>
      </c>
      <c r="P154" s="21">
        <f t="shared" si="17"/>
        <v>-3.1250000000000002E-3</v>
      </c>
      <c r="Q154" s="22">
        <f>P154-P146</f>
        <v>1.7013888888888891E-2</v>
      </c>
      <c r="R154" s="23"/>
    </row>
    <row r="155" spans="2:18" hidden="1">
      <c r="B155" s="4">
        <v>10</v>
      </c>
      <c r="C155" s="3"/>
      <c r="D155" s="6"/>
      <c r="E155" s="3"/>
      <c r="F155" s="4"/>
      <c r="G155" s="15">
        <v>3.4722222222222199E-3</v>
      </c>
      <c r="H155" s="16"/>
      <c r="I155" s="17"/>
      <c r="J155" s="17"/>
      <c r="K155" s="17"/>
      <c r="L155" s="14">
        <f t="shared" si="15"/>
        <v>0</v>
      </c>
      <c r="M155" s="18">
        <f>SODI!$A$3*(H155+I155+J155+K155)</f>
        <v>0</v>
      </c>
      <c r="N155" s="19"/>
      <c r="O155" s="20">
        <f t="shared" si="16"/>
        <v>-3.4722222222222199E-3</v>
      </c>
      <c r="P155" s="21">
        <f t="shared" si="17"/>
        <v>-3.4722222222222199E-3</v>
      </c>
      <c r="Q155" s="22">
        <f>P155-P146</f>
        <v>1.666666666666667E-2</v>
      </c>
      <c r="R155" s="23"/>
    </row>
    <row r="156" spans="2:18" ht="12" hidden="1" customHeight="1">
      <c r="B156" s="4">
        <v>11</v>
      </c>
      <c r="C156" s="3"/>
      <c r="D156" s="6"/>
      <c r="E156" s="3"/>
      <c r="F156" s="4"/>
      <c r="G156" s="15">
        <v>3.81944444444444E-3</v>
      </c>
      <c r="H156" s="16"/>
      <c r="I156" s="17"/>
      <c r="J156" s="17"/>
      <c r="K156" s="17"/>
      <c r="L156" s="14">
        <f t="shared" si="15"/>
        <v>0</v>
      </c>
      <c r="M156" s="18">
        <f>SODI!$A$3*(H156+I156+J156+K156)</f>
        <v>0</v>
      </c>
      <c r="N156" s="19"/>
      <c r="O156" s="20">
        <f t="shared" si="16"/>
        <v>-3.81944444444444E-3</v>
      </c>
      <c r="P156" s="21">
        <f t="shared" si="17"/>
        <v>-3.81944444444444E-3</v>
      </c>
      <c r="Q156" s="22">
        <f>P156-P146</f>
        <v>1.6319444444444449E-2</v>
      </c>
      <c r="R156" s="23"/>
    </row>
    <row r="157" spans="2:18" hidden="1">
      <c r="B157" s="4">
        <v>12</v>
      </c>
      <c r="C157" s="3"/>
      <c r="D157" s="6"/>
      <c r="E157" s="3"/>
      <c r="F157" s="4"/>
      <c r="G157" s="15">
        <v>4.1666666666666597E-3</v>
      </c>
      <c r="H157" s="16"/>
      <c r="I157" s="17"/>
      <c r="J157" s="17"/>
      <c r="K157" s="17"/>
      <c r="L157" s="14">
        <f t="shared" si="15"/>
        <v>0</v>
      </c>
      <c r="M157" s="18">
        <f>SODI!$A$3*(H157+I157+J157+K157)</f>
        <v>0</v>
      </c>
      <c r="N157" s="19"/>
      <c r="O157" s="20">
        <f t="shared" si="16"/>
        <v>-4.1666666666666597E-3</v>
      </c>
      <c r="P157" s="21">
        <f t="shared" si="17"/>
        <v>-4.1666666666666597E-3</v>
      </c>
      <c r="Q157" s="22">
        <f>P157-P146</f>
        <v>1.5972222222222231E-2</v>
      </c>
      <c r="R157" s="23"/>
    </row>
    <row r="158" spans="2:18" hidden="1">
      <c r="B158" s="4">
        <v>13</v>
      </c>
      <c r="C158" s="3"/>
      <c r="D158" s="6"/>
      <c r="E158" s="3"/>
      <c r="F158" s="4"/>
      <c r="G158" s="15">
        <v>4.5138888888888902E-3</v>
      </c>
      <c r="H158" s="16"/>
      <c r="I158" s="17"/>
      <c r="J158" s="17"/>
      <c r="K158" s="17"/>
      <c r="L158" s="14">
        <f t="shared" si="15"/>
        <v>0</v>
      </c>
      <c r="M158" s="18">
        <f>SODI!$A$3*(H158+I158+J158+K158)</f>
        <v>0</v>
      </c>
      <c r="N158" s="19"/>
      <c r="O158" s="20">
        <f t="shared" si="16"/>
        <v>-4.5138888888888902E-3</v>
      </c>
      <c r="P158" s="21">
        <f t="shared" si="17"/>
        <v>-4.5138888888888902E-3</v>
      </c>
      <c r="Q158" s="22">
        <f>P158-P146</f>
        <v>1.5625E-2</v>
      </c>
      <c r="R158" s="23"/>
    </row>
    <row r="159" spans="2:18" hidden="1">
      <c r="B159" s="4">
        <v>14</v>
      </c>
      <c r="C159" s="3"/>
      <c r="D159" s="4"/>
      <c r="E159" s="3"/>
      <c r="F159" s="4"/>
      <c r="G159" s="15">
        <v>4.8611111111111103E-3</v>
      </c>
      <c r="H159" s="16"/>
      <c r="I159" s="17"/>
      <c r="J159" s="17"/>
      <c r="K159" s="17"/>
      <c r="L159" s="14">
        <f t="shared" si="15"/>
        <v>0</v>
      </c>
      <c r="M159" s="18">
        <f>SODI!$A$3*(H159+I159+J159+K159)</f>
        <v>0</v>
      </c>
      <c r="N159" s="19"/>
      <c r="O159" s="20">
        <f t="shared" si="16"/>
        <v>-4.8611111111111103E-3</v>
      </c>
      <c r="P159" s="21">
        <f t="shared" si="17"/>
        <v>-4.8611111111111103E-3</v>
      </c>
      <c r="Q159" s="22">
        <f>P159-P146</f>
        <v>1.5277777777777779E-2</v>
      </c>
      <c r="R159" s="23"/>
    </row>
    <row r="160" spans="2:18" hidden="1">
      <c r="B160" s="4">
        <v>15</v>
      </c>
      <c r="C160" s="5"/>
      <c r="D160" s="6"/>
      <c r="E160" s="5"/>
      <c r="F160" s="4"/>
      <c r="G160" s="15">
        <v>5.2083333333333296E-3</v>
      </c>
      <c r="H160" s="16"/>
      <c r="I160" s="17"/>
      <c r="J160" s="17"/>
      <c r="K160" s="17"/>
      <c r="L160" s="14">
        <f t="shared" si="15"/>
        <v>0</v>
      </c>
      <c r="M160" s="18">
        <f>SODI!$A$3*(H160+I160+J160+K160)</f>
        <v>0</v>
      </c>
      <c r="N160" s="19"/>
      <c r="O160" s="20">
        <f t="shared" si="16"/>
        <v>-5.2083333333333296E-3</v>
      </c>
      <c r="P160" s="21">
        <f t="shared" si="17"/>
        <v>-5.2083333333333296E-3</v>
      </c>
      <c r="Q160" s="22">
        <f>P160-P146</f>
        <v>1.4930555555555561E-2</v>
      </c>
      <c r="R160" s="23"/>
    </row>
    <row r="161" spans="2:18" hidden="1">
      <c r="B161" s="4">
        <v>16</v>
      </c>
      <c r="C161" s="3"/>
      <c r="D161" s="4"/>
      <c r="E161" s="3"/>
      <c r="F161" s="4"/>
      <c r="G161" s="15">
        <v>5.5555555555555497E-3</v>
      </c>
      <c r="H161" s="16"/>
      <c r="I161" s="17"/>
      <c r="J161" s="17"/>
      <c r="K161" s="17"/>
      <c r="L161" s="14">
        <f t="shared" si="15"/>
        <v>0</v>
      </c>
      <c r="M161" s="18">
        <f>SODI!$A$3*(H161+I161+J161+K161)</f>
        <v>0</v>
      </c>
      <c r="N161" s="19"/>
      <c r="O161" s="20">
        <f t="shared" si="16"/>
        <v>-5.5555555555555497E-3</v>
      </c>
      <c r="P161" s="21">
        <f t="shared" si="17"/>
        <v>-5.5555555555555497E-3</v>
      </c>
      <c r="Q161" s="22">
        <f>P161-P146</f>
        <v>1.4583333333333341E-2</v>
      </c>
      <c r="R161" s="23"/>
    </row>
    <row r="162" spans="2:18" hidden="1">
      <c r="B162" s="4">
        <v>17</v>
      </c>
      <c r="C162" s="3"/>
      <c r="D162" s="4"/>
      <c r="E162" s="3"/>
      <c r="F162" s="4"/>
      <c r="G162" s="15">
        <v>5.9027777777777802E-3</v>
      </c>
      <c r="H162" s="16"/>
      <c r="I162" s="17"/>
      <c r="J162" s="17"/>
      <c r="K162" s="17"/>
      <c r="L162" s="14">
        <f t="shared" si="15"/>
        <v>0</v>
      </c>
      <c r="M162" s="18">
        <f>SODI!$A$3*(H162+I162+J162+K162)</f>
        <v>0</v>
      </c>
      <c r="N162" s="19"/>
      <c r="O162" s="20">
        <f t="shared" si="16"/>
        <v>-5.9027777777777802E-3</v>
      </c>
      <c r="P162" s="21">
        <f t="shared" si="17"/>
        <v>-5.9027777777777802E-3</v>
      </c>
      <c r="Q162" s="22">
        <f>P162-P146</f>
        <v>1.4236111111111109E-2</v>
      </c>
      <c r="R162" s="23"/>
    </row>
    <row r="163" spans="2:18" hidden="1">
      <c r="B163" s="4">
        <v>18</v>
      </c>
      <c r="C163" s="24"/>
      <c r="D163" s="4"/>
      <c r="E163" s="3"/>
      <c r="F163" s="4"/>
      <c r="G163" s="15">
        <v>6.2500000000000003E-3</v>
      </c>
      <c r="H163" s="16"/>
      <c r="I163" s="17"/>
      <c r="J163" s="17"/>
      <c r="K163" s="17"/>
      <c r="L163" s="14">
        <f t="shared" si="15"/>
        <v>0</v>
      </c>
      <c r="M163" s="18">
        <f>SODI!$A$3*(H163+I163+J163+K163)</f>
        <v>0</v>
      </c>
      <c r="N163" s="19"/>
      <c r="O163" s="20">
        <f t="shared" si="16"/>
        <v>-6.2500000000000003E-3</v>
      </c>
      <c r="P163" s="21">
        <f t="shared" si="17"/>
        <v>-6.2500000000000003E-3</v>
      </c>
      <c r="Q163" s="22">
        <f>P163-P146</f>
        <v>1.388888888888889E-2</v>
      </c>
      <c r="R163" s="23"/>
    </row>
    <row r="164" spans="2:18" hidden="1">
      <c r="B164" s="4">
        <v>19</v>
      </c>
      <c r="C164" s="5"/>
      <c r="D164" s="6"/>
      <c r="E164" s="5"/>
      <c r="F164" s="4"/>
      <c r="G164" s="15">
        <v>6.5972222222222196E-3</v>
      </c>
      <c r="H164" s="16"/>
      <c r="I164" s="17"/>
      <c r="J164" s="17"/>
      <c r="K164" s="17"/>
      <c r="L164" s="14">
        <f t="shared" si="15"/>
        <v>0</v>
      </c>
      <c r="M164" s="18">
        <f>SODI!$A$3*(H164+I164+J164+K164)</f>
        <v>0</v>
      </c>
      <c r="N164" s="19"/>
      <c r="O164" s="20">
        <f t="shared" si="16"/>
        <v>-6.5972222222222196E-3</v>
      </c>
      <c r="P164" s="21">
        <f t="shared" si="17"/>
        <v>-6.5972222222222196E-3</v>
      </c>
      <c r="Q164" s="22">
        <f>P164-P146</f>
        <v>1.3541666666666671E-2</v>
      </c>
      <c r="R164" s="23"/>
    </row>
    <row r="165" spans="2:18" ht="12" hidden="1" customHeight="1">
      <c r="B165" s="4">
        <v>20</v>
      </c>
      <c r="C165" s="3"/>
      <c r="D165" s="4"/>
      <c r="E165" s="3"/>
      <c r="F165" s="4"/>
      <c r="G165" s="15">
        <v>6.9444444444444397E-3</v>
      </c>
      <c r="H165" s="16"/>
      <c r="I165" s="17"/>
      <c r="J165" s="17"/>
      <c r="K165" s="17"/>
      <c r="L165" s="14">
        <f t="shared" si="15"/>
        <v>0</v>
      </c>
      <c r="M165" s="18">
        <f>SODI!$A$3*(H165+I165+J165+K165)</f>
        <v>0</v>
      </c>
      <c r="N165" s="19"/>
      <c r="O165" s="20">
        <f t="shared" si="16"/>
        <v>-6.9444444444444397E-3</v>
      </c>
      <c r="P165" s="21">
        <f t="shared" si="17"/>
        <v>-6.9444444444444397E-3</v>
      </c>
      <c r="Q165" s="22">
        <f>P165-P146</f>
        <v>1.319444444444445E-2</v>
      </c>
      <c r="R165" s="23"/>
    </row>
    <row r="166" spans="2:18" hidden="1">
      <c r="B166" s="4">
        <v>21</v>
      </c>
      <c r="C166" s="3"/>
      <c r="D166" s="4"/>
      <c r="E166" s="3"/>
      <c r="F166" s="4"/>
      <c r="G166" s="15">
        <v>7.2916666666666598E-3</v>
      </c>
      <c r="H166" s="16"/>
      <c r="I166" s="17"/>
      <c r="J166" s="17"/>
      <c r="K166" s="17"/>
      <c r="L166" s="14">
        <f t="shared" si="15"/>
        <v>0</v>
      </c>
      <c r="M166" s="18">
        <f>SODI!$A$3*(H166+I166+J166+K166)</f>
        <v>0</v>
      </c>
      <c r="N166" s="19"/>
      <c r="O166" s="20">
        <f t="shared" si="16"/>
        <v>-7.2916666666666598E-3</v>
      </c>
      <c r="P166" s="21">
        <f t="shared" si="17"/>
        <v>-7.2916666666666598E-3</v>
      </c>
      <c r="Q166" s="22">
        <f>P166-P146</f>
        <v>1.284722222222223E-2</v>
      </c>
      <c r="R166" s="23"/>
    </row>
    <row r="167" spans="2:18" hidden="1">
      <c r="B167" s="4">
        <v>24</v>
      </c>
      <c r="C167" s="3"/>
      <c r="D167" s="4"/>
      <c r="E167" s="3"/>
      <c r="F167" s="4"/>
      <c r="G167" s="15">
        <v>7.6388888888888904E-3</v>
      </c>
      <c r="H167" s="16"/>
      <c r="I167" s="17"/>
      <c r="J167" s="17"/>
      <c r="K167" s="17"/>
      <c r="L167" s="14">
        <f t="shared" si="15"/>
        <v>0</v>
      </c>
      <c r="M167" s="18">
        <f>SODI!$A$3*(H167+I167+J167+K167)</f>
        <v>0</v>
      </c>
      <c r="N167" s="19"/>
      <c r="O167" s="20">
        <f t="shared" si="16"/>
        <v>-7.6388888888888904E-3</v>
      </c>
      <c r="P167" s="21">
        <f t="shared" si="17"/>
        <v>-7.6388888888888904E-3</v>
      </c>
      <c r="Q167" s="22">
        <f>P167-P146</f>
        <v>1.2500000000000001E-2</v>
      </c>
      <c r="R167" s="23"/>
    </row>
    <row r="168" spans="2:18" hidden="1">
      <c r="B168" s="4">
        <v>25</v>
      </c>
      <c r="C168" s="3"/>
      <c r="D168" s="4"/>
      <c r="E168" s="3"/>
      <c r="F168" s="4"/>
      <c r="G168" s="15">
        <v>7.9861111111111105E-3</v>
      </c>
      <c r="H168" s="16"/>
      <c r="I168" s="17"/>
      <c r="J168" s="17"/>
      <c r="K168" s="17"/>
      <c r="L168" s="14">
        <f t="shared" si="15"/>
        <v>0</v>
      </c>
      <c r="M168" s="18">
        <f>SODI!$A$3*(H168+I168+J168+K168)</f>
        <v>0</v>
      </c>
      <c r="N168" s="19"/>
      <c r="O168" s="20">
        <f t="shared" si="16"/>
        <v>-7.9861111111111105E-3</v>
      </c>
      <c r="P168" s="21">
        <f t="shared" si="17"/>
        <v>-7.9861111111111105E-3</v>
      </c>
      <c r="Q168" s="22">
        <f>P168-P146</f>
        <v>1.215277777777778E-2</v>
      </c>
      <c r="R168" s="23"/>
    </row>
    <row r="169" spans="2:18" hidden="1">
      <c r="B169" s="4">
        <v>26</v>
      </c>
      <c r="C169" s="24"/>
      <c r="D169" s="4"/>
      <c r="E169" s="3"/>
      <c r="F169" s="4"/>
      <c r="G169" s="15">
        <v>8.3333333333333297E-3</v>
      </c>
      <c r="H169" s="16"/>
      <c r="I169" s="17"/>
      <c r="J169" s="17"/>
      <c r="K169" s="17"/>
      <c r="L169" s="14">
        <f t="shared" si="15"/>
        <v>0</v>
      </c>
      <c r="M169" s="18">
        <f>SODI!$A$3*(H169+I169+J169+K169)</f>
        <v>0</v>
      </c>
      <c r="N169" s="19"/>
      <c r="O169" s="20">
        <f t="shared" si="16"/>
        <v>-8.3333333333333297E-3</v>
      </c>
      <c r="P169" s="21">
        <f t="shared" si="17"/>
        <v>-8.3333333333333297E-3</v>
      </c>
      <c r="Q169" s="22">
        <f>P169-P146</f>
        <v>1.180555555555556E-2</v>
      </c>
      <c r="R169" s="23"/>
    </row>
    <row r="170" spans="2:18" hidden="1">
      <c r="B170" s="25"/>
      <c r="E170" s="27"/>
      <c r="F170" s="25"/>
      <c r="G170" s="25"/>
      <c r="O170" s="26"/>
      <c r="P170" s="26"/>
      <c r="Q170" s="26"/>
    </row>
    <row r="171" spans="2:18" hidden="1">
      <c r="B171" s="25"/>
      <c r="E171" s="27"/>
      <c r="F171" s="25"/>
      <c r="G171" s="25"/>
      <c r="O171" s="26"/>
      <c r="P171" s="26"/>
      <c r="Q171" s="26"/>
    </row>
    <row r="172" spans="2:18" hidden="1">
      <c r="B172" s="25"/>
      <c r="E172" s="27"/>
      <c r="F172" s="25"/>
      <c r="G172" s="25"/>
      <c r="O172" s="26"/>
      <c r="P172" s="26"/>
      <c r="Q172" s="26"/>
    </row>
    <row r="173" spans="2:18" hidden="1">
      <c r="B173" s="25"/>
      <c r="E173" s="27"/>
      <c r="F173" s="25"/>
      <c r="G173" s="25"/>
      <c r="O173" s="26"/>
      <c r="P173" s="26"/>
      <c r="Q173" s="26"/>
    </row>
    <row r="174" spans="2:18" hidden="1">
      <c r="B174" s="25"/>
      <c r="E174" s="27"/>
      <c r="F174" s="25"/>
      <c r="G174" s="25"/>
      <c r="O174" s="26"/>
      <c r="P174" s="26"/>
      <c r="Q174" s="26"/>
    </row>
    <row r="175" spans="2:18" ht="13.8" thickBot="1">
      <c r="B175" s="151" t="s">
        <v>34</v>
      </c>
      <c r="C175" s="151"/>
      <c r="D175" s="151"/>
      <c r="E175" s="151"/>
      <c r="F175" s="151"/>
      <c r="G175" s="151"/>
      <c r="H175" s="151"/>
      <c r="I175" s="151"/>
      <c r="J175" s="151"/>
      <c r="K175" s="151"/>
      <c r="L175" s="151"/>
      <c r="M175" s="151"/>
      <c r="N175" s="151"/>
      <c r="O175" s="151"/>
      <c r="P175" s="151"/>
      <c r="Q175" s="151"/>
      <c r="R175" s="151"/>
    </row>
    <row r="176" spans="2:18">
      <c r="B176" s="142" t="s">
        <v>14</v>
      </c>
      <c r="C176" s="142" t="s">
        <v>18</v>
      </c>
      <c r="D176" s="142" t="s">
        <v>7</v>
      </c>
      <c r="E176" s="149" t="s">
        <v>8</v>
      </c>
      <c r="F176" s="149" t="s">
        <v>5</v>
      </c>
      <c r="G176" s="137" t="s">
        <v>6</v>
      </c>
      <c r="H176" s="139" t="s">
        <v>3</v>
      </c>
      <c r="I176" s="140"/>
      <c r="J176" s="140"/>
      <c r="K176" s="140"/>
      <c r="L176" s="141"/>
      <c r="M176" s="108" t="s">
        <v>0</v>
      </c>
      <c r="N176" s="142" t="s">
        <v>9</v>
      </c>
      <c r="O176" s="144" t="s">
        <v>12</v>
      </c>
      <c r="P176" s="146" t="s">
        <v>13</v>
      </c>
      <c r="Q176" s="133" t="s">
        <v>10</v>
      </c>
      <c r="R176" s="135" t="s">
        <v>11</v>
      </c>
    </row>
    <row r="177" spans="2:18" ht="14.25" customHeight="1">
      <c r="B177" s="143"/>
      <c r="C177" s="143"/>
      <c r="D177" s="143"/>
      <c r="E177" s="150"/>
      <c r="F177" s="150"/>
      <c r="G177" s="138"/>
      <c r="H177" s="14" t="s">
        <v>1</v>
      </c>
      <c r="I177" s="14" t="s">
        <v>2</v>
      </c>
      <c r="J177" s="14" t="s">
        <v>1</v>
      </c>
      <c r="K177" s="14" t="s">
        <v>2</v>
      </c>
      <c r="L177" s="13" t="s">
        <v>4</v>
      </c>
      <c r="M177" s="113"/>
      <c r="N177" s="143"/>
      <c r="O177" s="145"/>
      <c r="P177" s="147"/>
      <c r="Q177" s="134"/>
      <c r="R177" s="136"/>
    </row>
    <row r="178" spans="2:18">
      <c r="B178" s="4">
        <v>1</v>
      </c>
      <c r="C178" s="3" t="s">
        <v>39</v>
      </c>
      <c r="D178" s="4">
        <v>1979</v>
      </c>
      <c r="E178" s="3" t="s">
        <v>40</v>
      </c>
      <c r="F178" s="4">
        <v>52</v>
      </c>
      <c r="G178" s="15">
        <v>2.4305555555555556E-2</v>
      </c>
      <c r="H178" s="16"/>
      <c r="I178" s="17"/>
      <c r="J178" s="17"/>
      <c r="K178" s="17"/>
      <c r="L178" s="14">
        <f>H178+I178+J178+K178</f>
        <v>0</v>
      </c>
      <c r="M178" s="18">
        <f>SODI!$A$3*(H178+I178+J178+K178)</f>
        <v>0</v>
      </c>
      <c r="N178" s="19"/>
      <c r="O178" s="20">
        <f t="shared" ref="O178:O197" si="18">N178-G178</f>
        <v>-2.4305555555555556E-2</v>
      </c>
      <c r="P178" s="21">
        <f t="shared" ref="P178:P197" si="19">O178+M178</f>
        <v>-2.4305555555555556E-2</v>
      </c>
      <c r="Q178" s="22">
        <v>0</v>
      </c>
      <c r="R178" s="23"/>
    </row>
    <row r="179" spans="2:18">
      <c r="B179" s="4">
        <v>2</v>
      </c>
      <c r="C179" s="3" t="s">
        <v>120</v>
      </c>
      <c r="D179" s="6">
        <v>1966</v>
      </c>
      <c r="E179" s="3" t="s">
        <v>108</v>
      </c>
      <c r="F179" s="4">
        <v>53</v>
      </c>
      <c r="G179" s="15">
        <v>2.4652777777777777E-2</v>
      </c>
      <c r="H179" s="16"/>
      <c r="I179" s="17"/>
      <c r="J179" s="17"/>
      <c r="K179" s="17"/>
      <c r="L179" s="14">
        <f>H179+I179+J179+K179</f>
        <v>0</v>
      </c>
      <c r="M179" s="18">
        <f>SODI!$A$3*(H179+I179+J179+K179)</f>
        <v>0</v>
      </c>
      <c r="N179" s="19"/>
      <c r="O179" s="20">
        <f t="shared" si="18"/>
        <v>-2.4652777777777777E-2</v>
      </c>
      <c r="P179" s="21">
        <f t="shared" si="19"/>
        <v>-2.4652777777777777E-2</v>
      </c>
      <c r="Q179" s="22">
        <f>P179-P178</f>
        <v>-3.4722222222222099E-4</v>
      </c>
      <c r="R179" s="23"/>
    </row>
    <row r="180" spans="2:18">
      <c r="B180" s="4">
        <v>3</v>
      </c>
      <c r="C180" s="3" t="s">
        <v>119</v>
      </c>
      <c r="D180" s="4">
        <v>1958</v>
      </c>
      <c r="E180" s="3" t="s">
        <v>108</v>
      </c>
      <c r="F180" s="4">
        <v>54</v>
      </c>
      <c r="G180" s="15">
        <v>2.4999999999999998E-2</v>
      </c>
      <c r="H180" s="16"/>
      <c r="I180" s="17"/>
      <c r="J180" s="17"/>
      <c r="K180" s="17"/>
      <c r="L180" s="14">
        <f>H180+I180+J180+K180</f>
        <v>0</v>
      </c>
      <c r="M180" s="18">
        <f>SODI!$A$3*(H180+I180+J180+K180)</f>
        <v>0</v>
      </c>
      <c r="N180" s="19"/>
      <c r="O180" s="20">
        <f t="shared" si="18"/>
        <v>-2.4999999999999998E-2</v>
      </c>
      <c r="P180" s="21">
        <f t="shared" si="19"/>
        <v>-2.4999999999999998E-2</v>
      </c>
      <c r="Q180" s="22">
        <f>P180-P178</f>
        <v>-6.9444444444444198E-4</v>
      </c>
      <c r="R180" s="23"/>
    </row>
    <row r="181" spans="2:18">
      <c r="B181" s="4">
        <v>4</v>
      </c>
      <c r="C181" s="3" t="s">
        <v>36</v>
      </c>
      <c r="D181" s="4">
        <v>1956</v>
      </c>
      <c r="E181" s="3" t="s">
        <v>37</v>
      </c>
      <c r="F181" s="4">
        <v>55</v>
      </c>
      <c r="G181" s="15">
        <v>2.5347222222222202E-2</v>
      </c>
      <c r="H181" s="16"/>
      <c r="I181" s="17"/>
      <c r="J181" s="17"/>
      <c r="K181" s="17"/>
      <c r="L181" s="14">
        <f>H181+I181+J181+K181</f>
        <v>0</v>
      </c>
      <c r="M181" s="18">
        <f>SODI!$A$3*(H181+I181+J181+K181)</f>
        <v>0</v>
      </c>
      <c r="N181" s="19"/>
      <c r="O181" s="20">
        <f t="shared" si="18"/>
        <v>-2.5347222222222202E-2</v>
      </c>
      <c r="P181" s="21">
        <f t="shared" si="19"/>
        <v>-2.5347222222222202E-2</v>
      </c>
      <c r="Q181" s="22">
        <f>P181-P178</f>
        <v>-1.0416666666666456E-3</v>
      </c>
      <c r="R181" s="23"/>
    </row>
    <row r="182" spans="2:18">
      <c r="B182" s="4">
        <v>5</v>
      </c>
      <c r="C182" s="24" t="s">
        <v>44</v>
      </c>
      <c r="D182" s="4">
        <v>1959</v>
      </c>
      <c r="E182" s="3" t="s">
        <v>43</v>
      </c>
      <c r="F182" s="4">
        <v>56</v>
      </c>
      <c r="G182" s="15">
        <v>2.5694444444444402E-2</v>
      </c>
      <c r="H182" s="16"/>
      <c r="I182" s="17"/>
      <c r="J182" s="4"/>
      <c r="K182" s="17"/>
      <c r="L182" s="14">
        <f>H182+I182+J182+K182</f>
        <v>0</v>
      </c>
      <c r="M182" s="18">
        <f>SODI!$A$3*(H182+I182+J182+K182)</f>
        <v>0</v>
      </c>
      <c r="N182" s="19"/>
      <c r="O182" s="20">
        <f t="shared" si="18"/>
        <v>-2.5694444444444402E-2</v>
      </c>
      <c r="P182" s="21">
        <f t="shared" si="19"/>
        <v>-2.5694444444444402E-2</v>
      </c>
      <c r="Q182" s="22">
        <f>P182-P178</f>
        <v>-1.3888888888888458E-3</v>
      </c>
      <c r="R182" s="23"/>
    </row>
    <row r="183" spans="2:18">
      <c r="B183" s="4">
        <v>6</v>
      </c>
      <c r="C183" s="3" t="s">
        <v>42</v>
      </c>
      <c r="D183" s="4">
        <v>1952</v>
      </c>
      <c r="E183" s="3" t="s">
        <v>43</v>
      </c>
      <c r="F183" s="4">
        <v>57</v>
      </c>
      <c r="G183" s="15">
        <v>2.6041666666666699E-2</v>
      </c>
      <c r="H183" s="16"/>
      <c r="I183" s="17"/>
      <c r="J183" s="17"/>
      <c r="K183" s="17"/>
      <c r="L183" s="14">
        <f t="shared" ref="L183:L197" si="20">H183+I183+J183+K183</f>
        <v>0</v>
      </c>
      <c r="M183" s="18">
        <f>SODI!$A$3*(H183+I183+J183+K183)</f>
        <v>0</v>
      </c>
      <c r="N183" s="19"/>
      <c r="O183" s="20">
        <f t="shared" si="18"/>
        <v>-2.6041666666666699E-2</v>
      </c>
      <c r="P183" s="21">
        <f t="shared" si="19"/>
        <v>-2.6041666666666699E-2</v>
      </c>
      <c r="Q183" s="22">
        <f>P183-P178</f>
        <v>-1.7361111111111431E-3</v>
      </c>
      <c r="R183" s="23"/>
    </row>
    <row r="184" spans="2:18">
      <c r="B184" s="4">
        <v>7</v>
      </c>
      <c r="C184" s="3" t="s">
        <v>175</v>
      </c>
      <c r="D184" s="4">
        <v>1988</v>
      </c>
      <c r="E184" s="3" t="s">
        <v>176</v>
      </c>
      <c r="F184" s="4">
        <v>58</v>
      </c>
      <c r="G184" s="15">
        <v>2.6388888888888899E-2</v>
      </c>
      <c r="H184" s="16"/>
      <c r="I184" s="17"/>
      <c r="J184" s="17"/>
      <c r="K184" s="17"/>
      <c r="L184" s="14">
        <f t="shared" si="20"/>
        <v>0</v>
      </c>
      <c r="M184" s="18">
        <f>SODI!$A$3*(H184+I184+J184+K184)</f>
        <v>0</v>
      </c>
      <c r="N184" s="19" t="s">
        <v>173</v>
      </c>
      <c r="O184" s="20" t="e">
        <f t="shared" si="18"/>
        <v>#VALUE!</v>
      </c>
      <c r="P184" s="21" t="e">
        <f t="shared" si="19"/>
        <v>#VALUE!</v>
      </c>
      <c r="Q184" s="22" t="e">
        <f>P184-P178</f>
        <v>#VALUE!</v>
      </c>
      <c r="R184" s="23"/>
    </row>
    <row r="185" spans="2:18">
      <c r="B185" s="4">
        <v>8</v>
      </c>
      <c r="C185" s="5" t="s">
        <v>48</v>
      </c>
      <c r="D185" s="6">
        <v>1968</v>
      </c>
      <c r="E185" s="5" t="s">
        <v>49</v>
      </c>
      <c r="F185" s="4">
        <v>59</v>
      </c>
      <c r="G185" s="15">
        <v>2.6736111111111099E-2</v>
      </c>
      <c r="H185" s="16"/>
      <c r="I185" s="17"/>
      <c r="J185" s="17"/>
      <c r="K185" s="17"/>
      <c r="L185" s="14">
        <f t="shared" si="20"/>
        <v>0</v>
      </c>
      <c r="M185" s="18">
        <f>SODI!$A$3*(H185+I185+J185+K185)</f>
        <v>0</v>
      </c>
      <c r="N185" s="19"/>
      <c r="O185" s="20">
        <f t="shared" si="18"/>
        <v>-2.6736111111111099E-2</v>
      </c>
      <c r="P185" s="21">
        <f t="shared" si="19"/>
        <v>-2.6736111111111099E-2</v>
      </c>
      <c r="Q185" s="22">
        <f>P185-P178</f>
        <v>-2.4305555555555435E-3</v>
      </c>
      <c r="R185" s="23"/>
    </row>
    <row r="186" spans="2:18">
      <c r="B186" s="4">
        <v>9</v>
      </c>
      <c r="C186" s="3" t="s">
        <v>121</v>
      </c>
      <c r="D186" s="6">
        <v>1974</v>
      </c>
      <c r="E186" s="3" t="s">
        <v>118</v>
      </c>
      <c r="F186" s="4">
        <v>60</v>
      </c>
      <c r="G186" s="15">
        <v>2.70833333333333E-2</v>
      </c>
      <c r="H186" s="16"/>
      <c r="I186" s="17"/>
      <c r="J186" s="17"/>
      <c r="K186" s="17"/>
      <c r="L186" s="14">
        <f t="shared" si="20"/>
        <v>0</v>
      </c>
      <c r="M186" s="18">
        <f>SODI!$A$3*(H186+I186+J186+K186)</f>
        <v>0</v>
      </c>
      <c r="N186" s="19"/>
      <c r="O186" s="20">
        <f t="shared" si="18"/>
        <v>-2.70833333333333E-2</v>
      </c>
      <c r="P186" s="21">
        <f t="shared" si="19"/>
        <v>-2.70833333333333E-2</v>
      </c>
      <c r="Q186" s="22">
        <f>P186-P178</f>
        <v>-2.7777777777777436E-3</v>
      </c>
      <c r="R186" s="23"/>
    </row>
    <row r="187" spans="2:18">
      <c r="B187" s="4">
        <v>10</v>
      </c>
      <c r="C187" s="3" t="s">
        <v>50</v>
      </c>
      <c r="D187" s="4">
        <v>1963</v>
      </c>
      <c r="E187" s="3" t="s">
        <v>49</v>
      </c>
      <c r="F187" s="4">
        <v>61</v>
      </c>
      <c r="G187" s="15">
        <v>2.74305555555555E-2</v>
      </c>
      <c r="H187" s="16"/>
      <c r="I187" s="17"/>
      <c r="J187" s="17"/>
      <c r="K187" s="17"/>
      <c r="L187" s="14">
        <f t="shared" si="20"/>
        <v>0</v>
      </c>
      <c r="M187" s="18">
        <f>SODI!$A$3*(H187+I187+J187+K187)</f>
        <v>0</v>
      </c>
      <c r="N187" s="19"/>
      <c r="O187" s="20">
        <f t="shared" si="18"/>
        <v>-2.74305555555555E-2</v>
      </c>
      <c r="P187" s="21">
        <f t="shared" si="19"/>
        <v>-2.74305555555555E-2</v>
      </c>
      <c r="Q187" s="22">
        <f>P187-P178</f>
        <v>-3.1249999999999438E-3</v>
      </c>
      <c r="R187" s="23"/>
    </row>
    <row r="188" spans="2:18" ht="12" customHeight="1">
      <c r="B188" s="4">
        <v>11</v>
      </c>
      <c r="C188" s="3" t="s">
        <v>106</v>
      </c>
      <c r="D188" s="6">
        <v>1962</v>
      </c>
      <c r="E188" s="32" t="s">
        <v>180</v>
      </c>
      <c r="F188" s="4">
        <v>62</v>
      </c>
      <c r="G188" s="15">
        <v>2.7777777777777801E-2</v>
      </c>
      <c r="H188" s="16"/>
      <c r="I188" s="17"/>
      <c r="J188" s="17"/>
      <c r="K188" s="17"/>
      <c r="L188" s="14">
        <f t="shared" si="20"/>
        <v>0</v>
      </c>
      <c r="M188" s="18">
        <f>SODI!$A$3*(H188+I188+J188+K188)</f>
        <v>0</v>
      </c>
      <c r="N188" s="19"/>
      <c r="O188" s="20">
        <f t="shared" si="18"/>
        <v>-2.7777777777777801E-2</v>
      </c>
      <c r="P188" s="21">
        <f t="shared" si="19"/>
        <v>-2.7777777777777801E-2</v>
      </c>
      <c r="Q188" s="22">
        <f>P188-P178</f>
        <v>-3.4722222222222446E-3</v>
      </c>
      <c r="R188" s="23"/>
    </row>
    <row r="189" spans="2:18">
      <c r="B189" s="4">
        <v>12</v>
      </c>
      <c r="C189" s="3" t="s">
        <v>185</v>
      </c>
      <c r="D189" s="6">
        <v>1980</v>
      </c>
      <c r="E189" s="3" t="s">
        <v>184</v>
      </c>
      <c r="F189" s="4">
        <v>63</v>
      </c>
      <c r="G189" s="15">
        <v>2.81249999999999E-2</v>
      </c>
      <c r="H189" s="16"/>
      <c r="I189" s="17"/>
      <c r="J189" s="17"/>
      <c r="K189" s="17"/>
      <c r="L189" s="14">
        <f t="shared" si="20"/>
        <v>0</v>
      </c>
      <c r="M189" s="18">
        <f>SODI!$A$3*(H189+I189+J189+K189)</f>
        <v>0</v>
      </c>
      <c r="N189" s="19"/>
      <c r="O189" s="20">
        <f t="shared" si="18"/>
        <v>-2.81249999999999E-2</v>
      </c>
      <c r="P189" s="21">
        <f t="shared" si="19"/>
        <v>-2.81249999999999E-2</v>
      </c>
      <c r="Q189" s="22">
        <f>P189-P178</f>
        <v>-3.8194444444443441E-3</v>
      </c>
      <c r="R189" s="23"/>
    </row>
    <row r="190" spans="2:18" hidden="1">
      <c r="B190" s="4">
        <v>13</v>
      </c>
      <c r="C190" s="3"/>
      <c r="D190" s="6"/>
      <c r="E190" s="3"/>
      <c r="F190" s="4"/>
      <c r="G190" s="15">
        <v>4.5138888888888902E-3</v>
      </c>
      <c r="H190" s="16"/>
      <c r="I190" s="17"/>
      <c r="J190" s="17"/>
      <c r="K190" s="17"/>
      <c r="L190" s="14">
        <f t="shared" si="20"/>
        <v>0</v>
      </c>
      <c r="M190" s="18">
        <f>SODI!$A$3*(H190+I190+J190+K190)</f>
        <v>0</v>
      </c>
      <c r="N190" s="19"/>
      <c r="O190" s="20">
        <f t="shared" si="18"/>
        <v>-4.5138888888888902E-3</v>
      </c>
      <c r="P190" s="21">
        <f t="shared" si="19"/>
        <v>-4.5138888888888902E-3</v>
      </c>
      <c r="Q190" s="22">
        <f>P190-P178</f>
        <v>1.9791666666666666E-2</v>
      </c>
      <c r="R190" s="23"/>
    </row>
    <row r="191" spans="2:18" hidden="1">
      <c r="B191" s="4">
        <v>14</v>
      </c>
      <c r="C191" s="3"/>
      <c r="D191" s="4"/>
      <c r="E191" s="3"/>
      <c r="F191" s="4"/>
      <c r="G191" s="15">
        <v>4.8611111111111103E-3</v>
      </c>
      <c r="H191" s="16"/>
      <c r="I191" s="17"/>
      <c r="J191" s="17"/>
      <c r="K191" s="17"/>
      <c r="L191" s="14">
        <f t="shared" si="20"/>
        <v>0</v>
      </c>
      <c r="M191" s="18">
        <f>SODI!$A$3*(H191+I191+J191+K191)</f>
        <v>0</v>
      </c>
      <c r="N191" s="19"/>
      <c r="O191" s="20">
        <f t="shared" si="18"/>
        <v>-4.8611111111111103E-3</v>
      </c>
      <c r="P191" s="21">
        <f t="shared" si="19"/>
        <v>-4.8611111111111103E-3</v>
      </c>
      <c r="Q191" s="22">
        <f>P191-P178</f>
        <v>1.9444444444444445E-2</v>
      </c>
      <c r="R191" s="23"/>
    </row>
    <row r="192" spans="2:18" hidden="1">
      <c r="B192" s="4">
        <v>15</v>
      </c>
      <c r="C192" s="5"/>
      <c r="D192" s="6"/>
      <c r="E192" s="5"/>
      <c r="F192" s="4"/>
      <c r="G192" s="15">
        <v>5.2083333333333296E-3</v>
      </c>
      <c r="H192" s="16"/>
      <c r="I192" s="17"/>
      <c r="J192" s="17"/>
      <c r="K192" s="17"/>
      <c r="L192" s="14">
        <f t="shared" si="20"/>
        <v>0</v>
      </c>
      <c r="M192" s="18">
        <f>SODI!$A$3*(H192+I192+J192+K192)</f>
        <v>0</v>
      </c>
      <c r="N192" s="19"/>
      <c r="O192" s="20">
        <f t="shared" si="18"/>
        <v>-5.2083333333333296E-3</v>
      </c>
      <c r="P192" s="21">
        <f t="shared" si="19"/>
        <v>-5.2083333333333296E-3</v>
      </c>
      <c r="Q192" s="22">
        <f>P192-P178</f>
        <v>1.9097222222222227E-2</v>
      </c>
      <c r="R192" s="23"/>
    </row>
    <row r="193" spans="2:18" hidden="1">
      <c r="B193" s="4">
        <v>16</v>
      </c>
      <c r="C193" s="3"/>
      <c r="D193" s="4"/>
      <c r="E193" s="3"/>
      <c r="F193" s="4"/>
      <c r="G193" s="15">
        <v>5.5555555555555497E-3</v>
      </c>
      <c r="H193" s="16"/>
      <c r="I193" s="17"/>
      <c r="J193" s="17"/>
      <c r="K193" s="17"/>
      <c r="L193" s="14">
        <f t="shared" si="20"/>
        <v>0</v>
      </c>
      <c r="M193" s="18">
        <f>SODI!$A$3*(H193+I193+J193+K193)</f>
        <v>0</v>
      </c>
      <c r="N193" s="19"/>
      <c r="O193" s="20">
        <f t="shared" si="18"/>
        <v>-5.5555555555555497E-3</v>
      </c>
      <c r="P193" s="21">
        <f t="shared" si="19"/>
        <v>-5.5555555555555497E-3</v>
      </c>
      <c r="Q193" s="22">
        <f>P193-P178</f>
        <v>1.8750000000000006E-2</v>
      </c>
      <c r="R193" s="23"/>
    </row>
    <row r="194" spans="2:18" hidden="1">
      <c r="B194" s="4">
        <v>17</v>
      </c>
      <c r="C194" s="3"/>
      <c r="D194" s="4"/>
      <c r="E194" s="3"/>
      <c r="F194" s="4"/>
      <c r="G194" s="15">
        <v>5.9027777777777802E-3</v>
      </c>
      <c r="H194" s="16"/>
      <c r="I194" s="17"/>
      <c r="J194" s="17"/>
      <c r="K194" s="17"/>
      <c r="L194" s="14">
        <f t="shared" si="20"/>
        <v>0</v>
      </c>
      <c r="M194" s="18">
        <f>SODI!$A$3*(H194+I194+J194+K194)</f>
        <v>0</v>
      </c>
      <c r="N194" s="19"/>
      <c r="O194" s="20">
        <f t="shared" si="18"/>
        <v>-5.9027777777777802E-3</v>
      </c>
      <c r="P194" s="21">
        <f t="shared" si="19"/>
        <v>-5.9027777777777802E-3</v>
      </c>
      <c r="Q194" s="22">
        <f>P194-P178</f>
        <v>1.8402777777777775E-2</v>
      </c>
      <c r="R194" s="23"/>
    </row>
    <row r="195" spans="2:18" hidden="1">
      <c r="B195" s="4">
        <v>18</v>
      </c>
      <c r="C195" s="24"/>
      <c r="D195" s="4"/>
      <c r="E195" s="3"/>
      <c r="F195" s="4"/>
      <c r="G195" s="15">
        <v>6.2500000000000003E-3</v>
      </c>
      <c r="H195" s="16"/>
      <c r="I195" s="17"/>
      <c r="J195" s="17"/>
      <c r="K195" s="17"/>
      <c r="L195" s="14">
        <f t="shared" si="20"/>
        <v>0</v>
      </c>
      <c r="M195" s="18">
        <f>SODI!$A$3*(H195+I195+J195+K195)</f>
        <v>0</v>
      </c>
      <c r="N195" s="19"/>
      <c r="O195" s="20">
        <f t="shared" si="18"/>
        <v>-6.2500000000000003E-3</v>
      </c>
      <c r="P195" s="21">
        <f t="shared" si="19"/>
        <v>-6.2500000000000003E-3</v>
      </c>
      <c r="Q195" s="22">
        <f>P195-P178</f>
        <v>1.8055555555555554E-2</v>
      </c>
      <c r="R195" s="23"/>
    </row>
    <row r="196" spans="2:18" hidden="1">
      <c r="B196" s="4">
        <v>19</v>
      </c>
      <c r="C196" s="5"/>
      <c r="D196" s="6"/>
      <c r="E196" s="5"/>
      <c r="F196" s="4"/>
      <c r="G196" s="15">
        <v>6.5972222222222196E-3</v>
      </c>
      <c r="H196" s="16"/>
      <c r="I196" s="17"/>
      <c r="J196" s="17"/>
      <c r="K196" s="17"/>
      <c r="L196" s="14">
        <f t="shared" si="20"/>
        <v>0</v>
      </c>
      <c r="M196" s="18">
        <f>SODI!$A$3*(H196+I196+J196+K196)</f>
        <v>0</v>
      </c>
      <c r="N196" s="19"/>
      <c r="O196" s="20">
        <f t="shared" si="18"/>
        <v>-6.5972222222222196E-3</v>
      </c>
      <c r="P196" s="21">
        <f t="shared" si="19"/>
        <v>-6.5972222222222196E-3</v>
      </c>
      <c r="Q196" s="22">
        <f>P196-P178</f>
        <v>1.7708333333333336E-2</v>
      </c>
      <c r="R196" s="23"/>
    </row>
    <row r="197" spans="2:18" ht="12" hidden="1" customHeight="1">
      <c r="B197" s="4">
        <v>20</v>
      </c>
      <c r="C197" s="3"/>
      <c r="D197" s="4"/>
      <c r="E197" s="3"/>
      <c r="F197" s="4"/>
      <c r="G197" s="15">
        <v>6.9444444444444397E-3</v>
      </c>
      <c r="H197" s="16"/>
      <c r="I197" s="17"/>
      <c r="J197" s="17"/>
      <c r="K197" s="17"/>
      <c r="L197" s="14">
        <f t="shared" si="20"/>
        <v>0</v>
      </c>
      <c r="M197" s="18">
        <f>SODI!$A$3*(H197+I197+J197+K197)</f>
        <v>0</v>
      </c>
      <c r="N197" s="19"/>
      <c r="O197" s="20">
        <f t="shared" si="18"/>
        <v>-6.9444444444444397E-3</v>
      </c>
      <c r="P197" s="21">
        <f t="shared" si="19"/>
        <v>-6.9444444444444397E-3</v>
      </c>
      <c r="Q197" s="22">
        <f>P197-P178</f>
        <v>1.7361111111111115E-2</v>
      </c>
      <c r="R197" s="23"/>
    </row>
    <row r="198" spans="2:18" hidden="1">
      <c r="B198" s="25"/>
      <c r="E198" s="27"/>
      <c r="F198" s="25"/>
      <c r="G198" s="25"/>
      <c r="O198" s="26"/>
      <c r="P198" s="26"/>
      <c r="Q198" s="26"/>
    </row>
    <row r="199" spans="2:18" hidden="1">
      <c r="B199" s="25"/>
      <c r="E199" s="27"/>
      <c r="F199" s="25"/>
      <c r="G199" s="25"/>
      <c r="O199" s="26"/>
      <c r="P199" s="26"/>
      <c r="Q199" s="26"/>
    </row>
    <row r="200" spans="2:18" hidden="1">
      <c r="B200" s="25"/>
      <c r="E200" s="27"/>
      <c r="F200" s="25"/>
      <c r="G200" s="25"/>
      <c r="O200" s="26"/>
      <c r="P200" s="26"/>
      <c r="Q200" s="26"/>
    </row>
    <row r="201" spans="2:18" hidden="1">
      <c r="B201" s="25"/>
      <c r="E201" s="27"/>
      <c r="F201" s="25"/>
      <c r="G201" s="25"/>
      <c r="O201" s="26"/>
      <c r="P201" s="26"/>
      <c r="Q201" s="26"/>
    </row>
    <row r="202" spans="2:18" hidden="1">
      <c r="B202" s="25"/>
      <c r="E202" s="27"/>
      <c r="F202" s="25"/>
      <c r="G202" s="25"/>
      <c r="O202" s="26"/>
      <c r="P202" s="26"/>
      <c r="Q202" s="26"/>
    </row>
    <row r="203" spans="2:18" ht="13.8" thickBot="1">
      <c r="B203" s="151" t="s">
        <v>26</v>
      </c>
      <c r="C203" s="151"/>
      <c r="D203" s="151"/>
      <c r="E203" s="151"/>
      <c r="F203" s="151"/>
      <c r="G203" s="151"/>
      <c r="H203" s="151"/>
      <c r="I203" s="151"/>
      <c r="J203" s="151"/>
      <c r="K203" s="151"/>
      <c r="L203" s="151"/>
      <c r="M203" s="151"/>
      <c r="N203" s="151"/>
      <c r="O203" s="151"/>
      <c r="P203" s="151"/>
      <c r="Q203" s="151"/>
      <c r="R203" s="151"/>
    </row>
    <row r="204" spans="2:18">
      <c r="B204" s="142" t="s">
        <v>14</v>
      </c>
      <c r="C204" s="142" t="s">
        <v>18</v>
      </c>
      <c r="D204" s="142" t="s">
        <v>7</v>
      </c>
      <c r="E204" s="149" t="s">
        <v>8</v>
      </c>
      <c r="F204" s="149" t="s">
        <v>5</v>
      </c>
      <c r="G204" s="137" t="s">
        <v>6</v>
      </c>
      <c r="H204" s="139" t="s">
        <v>3</v>
      </c>
      <c r="I204" s="140"/>
      <c r="J204" s="140"/>
      <c r="K204" s="140"/>
      <c r="L204" s="141"/>
      <c r="M204" s="108" t="s">
        <v>0</v>
      </c>
      <c r="N204" s="142" t="s">
        <v>9</v>
      </c>
      <c r="O204" s="144" t="s">
        <v>12</v>
      </c>
      <c r="P204" s="146" t="s">
        <v>13</v>
      </c>
      <c r="Q204" s="133" t="s">
        <v>10</v>
      </c>
      <c r="R204" s="135" t="s">
        <v>11</v>
      </c>
    </row>
    <row r="205" spans="2:18" ht="14.25" customHeight="1">
      <c r="B205" s="143"/>
      <c r="C205" s="143"/>
      <c r="D205" s="143"/>
      <c r="E205" s="150"/>
      <c r="F205" s="150"/>
      <c r="G205" s="138"/>
      <c r="H205" s="14" t="s">
        <v>1</v>
      </c>
      <c r="I205" s="14" t="s">
        <v>2</v>
      </c>
      <c r="J205" s="14" t="s">
        <v>1</v>
      </c>
      <c r="K205" s="30"/>
      <c r="L205" s="13" t="s">
        <v>4</v>
      </c>
      <c r="M205" s="113"/>
      <c r="N205" s="143"/>
      <c r="O205" s="145"/>
      <c r="P205" s="147"/>
      <c r="Q205" s="134"/>
      <c r="R205" s="136"/>
    </row>
    <row r="206" spans="2:18">
      <c r="B206" s="4">
        <v>1</v>
      </c>
      <c r="C206" s="3" t="s">
        <v>138</v>
      </c>
      <c r="D206" s="4">
        <v>1997</v>
      </c>
      <c r="E206" s="3" t="s">
        <v>114</v>
      </c>
      <c r="F206" s="4">
        <v>64</v>
      </c>
      <c r="G206" s="15">
        <v>2.8472222222222222E-2</v>
      </c>
      <c r="H206" s="16"/>
      <c r="I206" s="17"/>
      <c r="J206" s="17"/>
      <c r="K206" s="31"/>
      <c r="L206" s="14">
        <f t="shared" ref="L206:L229" si="21">H206+I206+J206+K206</f>
        <v>0</v>
      </c>
      <c r="M206" s="18">
        <f>SODI!$A$2*(H206+I206+J206+K206)</f>
        <v>0</v>
      </c>
      <c r="N206" s="19"/>
      <c r="O206" s="20">
        <f t="shared" ref="O206:O229" si="22">N206-G206</f>
        <v>-2.8472222222222222E-2</v>
      </c>
      <c r="P206" s="21">
        <f t="shared" ref="P206:P229" si="23">O206+M206</f>
        <v>-2.8472222222222222E-2</v>
      </c>
      <c r="Q206" s="22">
        <v>0</v>
      </c>
      <c r="R206" s="23"/>
    </row>
    <row r="207" spans="2:18">
      <c r="B207" s="4">
        <v>2</v>
      </c>
      <c r="C207" s="5" t="s">
        <v>170</v>
      </c>
      <c r="D207" s="6">
        <v>1998</v>
      </c>
      <c r="E207" s="5" t="s">
        <v>163</v>
      </c>
      <c r="F207" s="4">
        <v>65</v>
      </c>
      <c r="G207" s="15">
        <v>2.8819444444444443E-2</v>
      </c>
      <c r="H207" s="16"/>
      <c r="I207" s="17"/>
      <c r="J207" s="17"/>
      <c r="K207" s="31"/>
      <c r="L207" s="14">
        <f t="shared" si="21"/>
        <v>0</v>
      </c>
      <c r="M207" s="18">
        <f>SODI!$A$2*(H207+I207+J207+K207)</f>
        <v>0</v>
      </c>
      <c r="N207" s="19"/>
      <c r="O207" s="20">
        <f t="shared" si="22"/>
        <v>-2.8819444444444443E-2</v>
      </c>
      <c r="P207" s="21">
        <f t="shared" si="23"/>
        <v>-2.8819444444444443E-2</v>
      </c>
      <c r="Q207" s="22">
        <f>P207-P206</f>
        <v>-3.4722222222222099E-4</v>
      </c>
      <c r="R207" s="23"/>
    </row>
    <row r="208" spans="2:18">
      <c r="B208" s="4">
        <v>3</v>
      </c>
      <c r="C208" s="3" t="s">
        <v>139</v>
      </c>
      <c r="D208" s="4">
        <v>1998</v>
      </c>
      <c r="E208" s="3" t="s">
        <v>118</v>
      </c>
      <c r="F208" s="4">
        <v>66</v>
      </c>
      <c r="G208" s="15">
        <v>2.9166666666666664E-2</v>
      </c>
      <c r="H208" s="16"/>
      <c r="I208" s="17"/>
      <c r="J208" s="17"/>
      <c r="K208" s="31"/>
      <c r="L208" s="14">
        <f t="shared" si="21"/>
        <v>0</v>
      </c>
      <c r="M208" s="18">
        <f>SODI!$A$2*(H208+I208+J208+K208)</f>
        <v>0</v>
      </c>
      <c r="N208" s="19"/>
      <c r="O208" s="20">
        <f>N208-G208</f>
        <v>-2.9166666666666664E-2</v>
      </c>
      <c r="P208" s="21">
        <f t="shared" si="23"/>
        <v>-2.9166666666666664E-2</v>
      </c>
      <c r="Q208" s="22">
        <f>P208-P206</f>
        <v>-6.9444444444444198E-4</v>
      </c>
      <c r="R208" s="23"/>
    </row>
    <row r="209" spans="2:18">
      <c r="B209" s="4">
        <v>4</v>
      </c>
      <c r="C209" s="3" t="s">
        <v>160</v>
      </c>
      <c r="D209" s="6">
        <v>1998</v>
      </c>
      <c r="E209" s="3" t="s">
        <v>91</v>
      </c>
      <c r="F209" s="4">
        <v>67</v>
      </c>
      <c r="G209" s="15">
        <v>2.9513888888888899E-2</v>
      </c>
      <c r="H209" s="16"/>
      <c r="I209" s="17"/>
      <c r="J209" s="17"/>
      <c r="K209" s="31"/>
      <c r="L209" s="14">
        <f t="shared" si="21"/>
        <v>0</v>
      </c>
      <c r="M209" s="18">
        <f>SODI!$A$2*(H209+I209+J209+K209)</f>
        <v>0</v>
      </c>
      <c r="N209" s="19"/>
      <c r="O209" s="20">
        <f t="shared" si="22"/>
        <v>-2.9513888888888899E-2</v>
      </c>
      <c r="P209" s="21">
        <f t="shared" si="23"/>
        <v>-2.9513888888888899E-2</v>
      </c>
      <c r="Q209" s="22">
        <f>P209-P206</f>
        <v>-1.0416666666666768E-3</v>
      </c>
      <c r="R209" s="23"/>
    </row>
    <row r="210" spans="2:18">
      <c r="B210" s="4">
        <v>5</v>
      </c>
      <c r="C210" s="3" t="s">
        <v>90</v>
      </c>
      <c r="D210" s="4">
        <v>1997</v>
      </c>
      <c r="E210" s="3" t="s">
        <v>91</v>
      </c>
      <c r="F210" s="4">
        <v>68</v>
      </c>
      <c r="G210" s="15">
        <v>2.9861111111111099E-2</v>
      </c>
      <c r="H210" s="16"/>
      <c r="I210" s="17"/>
      <c r="J210" s="17"/>
      <c r="K210" s="31"/>
      <c r="L210" s="14">
        <f t="shared" si="21"/>
        <v>0</v>
      </c>
      <c r="M210" s="18">
        <f>SODI!$A$2*(H210+I210+J210+K210)</f>
        <v>0</v>
      </c>
      <c r="N210" s="19"/>
      <c r="O210" s="20">
        <f t="shared" si="22"/>
        <v>-2.9861111111111099E-2</v>
      </c>
      <c r="P210" s="21">
        <f t="shared" si="23"/>
        <v>-2.9861111111111099E-2</v>
      </c>
      <c r="Q210" s="22">
        <f>P210-P206</f>
        <v>-1.388888888888877E-3</v>
      </c>
      <c r="R210" s="23"/>
    </row>
    <row r="211" spans="2:18">
      <c r="B211" s="4">
        <v>6</v>
      </c>
      <c r="C211" s="24" t="s">
        <v>87</v>
      </c>
      <c r="D211" s="4">
        <v>1997</v>
      </c>
      <c r="E211" s="3" t="s">
        <v>68</v>
      </c>
      <c r="F211" s="4">
        <v>69</v>
      </c>
      <c r="G211" s="15">
        <v>3.0208333333333299E-2</v>
      </c>
      <c r="H211" s="16"/>
      <c r="I211" s="17"/>
      <c r="J211" s="17"/>
      <c r="K211" s="35"/>
      <c r="L211" s="14">
        <f t="shared" si="21"/>
        <v>0</v>
      </c>
      <c r="M211" s="18">
        <f>SODI!$A$2*(H211+I211+J211+K211)</f>
        <v>0</v>
      </c>
      <c r="N211" s="19"/>
      <c r="O211" s="20">
        <f t="shared" si="22"/>
        <v>-3.0208333333333299E-2</v>
      </c>
      <c r="P211" s="21">
        <f t="shared" si="23"/>
        <v>-3.0208333333333299E-2</v>
      </c>
      <c r="Q211" s="22">
        <f>P211-P206</f>
        <v>-1.7361111111110772E-3</v>
      </c>
      <c r="R211" s="23"/>
    </row>
    <row r="212" spans="2:18">
      <c r="B212" s="4">
        <v>7</v>
      </c>
      <c r="C212" s="3" t="s">
        <v>161</v>
      </c>
      <c r="D212" s="6">
        <v>1998</v>
      </c>
      <c r="E212" s="3" t="s">
        <v>91</v>
      </c>
      <c r="F212" s="4">
        <v>70</v>
      </c>
      <c r="G212" s="15">
        <v>3.05555555555556E-2</v>
      </c>
      <c r="H212" s="16"/>
      <c r="I212" s="17"/>
      <c r="J212" s="17"/>
      <c r="K212" s="35"/>
      <c r="L212" s="14">
        <f t="shared" si="21"/>
        <v>0</v>
      </c>
      <c r="M212" s="18">
        <f>SODI!$A$2*(H212+I212+J212+K212)</f>
        <v>0</v>
      </c>
      <c r="N212" s="19"/>
      <c r="O212" s="20">
        <f t="shared" si="22"/>
        <v>-3.05555555555556E-2</v>
      </c>
      <c r="P212" s="21">
        <f t="shared" si="23"/>
        <v>-3.05555555555556E-2</v>
      </c>
      <c r="Q212" s="22">
        <f>P212-P206</f>
        <v>-2.083333333333378E-3</v>
      </c>
      <c r="R212" s="23"/>
    </row>
    <row r="213" spans="2:18">
      <c r="B213" s="4">
        <v>8</v>
      </c>
      <c r="C213" s="3" t="s">
        <v>169</v>
      </c>
      <c r="D213" s="4">
        <v>1997</v>
      </c>
      <c r="E213" s="3" t="s">
        <v>163</v>
      </c>
      <c r="F213" s="4">
        <v>71</v>
      </c>
      <c r="G213" s="15">
        <v>3.09027777777778E-2</v>
      </c>
      <c r="H213" s="16"/>
      <c r="I213" s="17"/>
      <c r="J213" s="17"/>
      <c r="K213" s="35"/>
      <c r="L213" s="14">
        <f t="shared" si="21"/>
        <v>0</v>
      </c>
      <c r="M213" s="18">
        <f>SODI!$A$2*(H213+I213+J213+K213)</f>
        <v>0</v>
      </c>
      <c r="N213" s="19"/>
      <c r="O213" s="20">
        <f t="shared" si="22"/>
        <v>-3.09027777777778E-2</v>
      </c>
      <c r="P213" s="21">
        <f t="shared" si="23"/>
        <v>-3.09027777777778E-2</v>
      </c>
      <c r="Q213" s="22">
        <f>P213-P206</f>
        <v>-2.4305555555555781E-3</v>
      </c>
      <c r="R213" s="23"/>
    </row>
    <row r="214" spans="2:18">
      <c r="B214" s="4">
        <v>9</v>
      </c>
      <c r="C214" s="3" t="s">
        <v>171</v>
      </c>
      <c r="D214" s="4">
        <v>1998</v>
      </c>
      <c r="E214" s="3" t="s">
        <v>163</v>
      </c>
      <c r="F214" s="4">
        <v>72</v>
      </c>
      <c r="G214" s="15">
        <v>3.125E-2</v>
      </c>
      <c r="H214" s="16"/>
      <c r="I214" s="17"/>
      <c r="J214" s="17"/>
      <c r="K214" s="35"/>
      <c r="L214" s="14">
        <f t="shared" si="21"/>
        <v>0</v>
      </c>
      <c r="M214" s="18">
        <f>SODI!$A$2*(H214+I214+J214+K214)</f>
        <v>0</v>
      </c>
      <c r="N214" s="19"/>
      <c r="O214" s="20">
        <f t="shared" si="22"/>
        <v>-3.125E-2</v>
      </c>
      <c r="P214" s="21">
        <f t="shared" si="23"/>
        <v>-3.125E-2</v>
      </c>
      <c r="Q214" s="22">
        <f>P214-P206</f>
        <v>-2.7777777777777783E-3</v>
      </c>
      <c r="R214" s="23"/>
    </row>
    <row r="215" spans="2:18">
      <c r="B215" s="4">
        <v>10</v>
      </c>
      <c r="C215" s="3" t="s">
        <v>140</v>
      </c>
      <c r="D215" s="6">
        <v>1998</v>
      </c>
      <c r="E215" s="3" t="s">
        <v>132</v>
      </c>
      <c r="F215" s="4">
        <v>73</v>
      </c>
      <c r="G215" s="15">
        <v>3.15972222222222E-2</v>
      </c>
      <c r="H215" s="16"/>
      <c r="I215" s="17"/>
      <c r="J215" s="17"/>
      <c r="K215" s="35"/>
      <c r="L215" s="14">
        <f t="shared" si="21"/>
        <v>0</v>
      </c>
      <c r="M215" s="18">
        <f>SODI!$A$2*(H215+I215+J215+K215)</f>
        <v>0</v>
      </c>
      <c r="N215" s="19"/>
      <c r="O215" s="20">
        <f t="shared" si="22"/>
        <v>-3.15972222222222E-2</v>
      </c>
      <c r="P215" s="21">
        <f t="shared" si="23"/>
        <v>-3.15972222222222E-2</v>
      </c>
      <c r="Q215" s="22">
        <f>P215-P206</f>
        <v>-3.1249999999999785E-3</v>
      </c>
      <c r="R215" s="23"/>
    </row>
    <row r="216" spans="2:18" ht="12" customHeight="1">
      <c r="B216" s="4">
        <v>11</v>
      </c>
      <c r="C216" s="5" t="s">
        <v>137</v>
      </c>
      <c r="D216" s="6">
        <v>1998</v>
      </c>
      <c r="E216" s="5" t="s">
        <v>114</v>
      </c>
      <c r="F216" s="4">
        <v>74</v>
      </c>
      <c r="G216" s="15">
        <v>3.19444444444444E-2</v>
      </c>
      <c r="H216" s="16"/>
      <c r="I216" s="17"/>
      <c r="J216" s="17"/>
      <c r="K216" s="35"/>
      <c r="L216" s="14">
        <f t="shared" si="21"/>
        <v>0</v>
      </c>
      <c r="M216" s="18">
        <f>SODI!$A$2*(H216+I216+J216+K216)</f>
        <v>0</v>
      </c>
      <c r="N216" s="19"/>
      <c r="O216" s="20">
        <f t="shared" si="22"/>
        <v>-3.19444444444444E-2</v>
      </c>
      <c r="P216" s="21">
        <f t="shared" si="23"/>
        <v>-3.19444444444444E-2</v>
      </c>
      <c r="Q216" s="22">
        <f>P216-P206</f>
        <v>-3.4722222222221787E-3</v>
      </c>
      <c r="R216" s="23"/>
    </row>
    <row r="217" spans="2:18">
      <c r="B217" s="4">
        <v>12</v>
      </c>
      <c r="C217" s="3" t="s">
        <v>86</v>
      </c>
      <c r="D217" s="4">
        <v>1998</v>
      </c>
      <c r="E217" s="3" t="s">
        <v>68</v>
      </c>
      <c r="F217" s="4">
        <v>75</v>
      </c>
      <c r="G217" s="15">
        <v>3.2291666666666601E-2</v>
      </c>
      <c r="H217" s="16"/>
      <c r="I217" s="17"/>
      <c r="J217" s="17"/>
      <c r="K217" s="35"/>
      <c r="L217" s="14">
        <f t="shared" si="21"/>
        <v>0</v>
      </c>
      <c r="M217" s="18">
        <f>SODI!$A$2*(H217+I217+J217+K217)</f>
        <v>0</v>
      </c>
      <c r="N217" s="19"/>
      <c r="O217" s="20">
        <f t="shared" si="22"/>
        <v>-3.2291666666666601E-2</v>
      </c>
      <c r="P217" s="21">
        <f t="shared" si="23"/>
        <v>-3.2291666666666601E-2</v>
      </c>
      <c r="Q217" s="22">
        <f>P217-P206</f>
        <v>-3.8194444444443788E-3</v>
      </c>
      <c r="R217" s="23"/>
    </row>
    <row r="218" spans="2:18">
      <c r="B218" s="4">
        <v>13</v>
      </c>
      <c r="C218" s="3" t="s">
        <v>85</v>
      </c>
      <c r="D218" s="4">
        <v>1998</v>
      </c>
      <c r="E218" s="3" t="s">
        <v>68</v>
      </c>
      <c r="F218" s="4">
        <v>76</v>
      </c>
      <c r="G218" s="15">
        <v>3.2638888888888898E-2</v>
      </c>
      <c r="H218" s="16"/>
      <c r="I218" s="17"/>
      <c r="J218" s="17"/>
      <c r="K218" s="35"/>
      <c r="L218" s="14">
        <f t="shared" si="21"/>
        <v>0</v>
      </c>
      <c r="M218" s="18">
        <f>SODI!$A$2*(H218+I218+J218+K218)</f>
        <v>0</v>
      </c>
      <c r="N218" s="19"/>
      <c r="O218" s="20">
        <f t="shared" si="22"/>
        <v>-3.2638888888888898E-2</v>
      </c>
      <c r="P218" s="21">
        <f t="shared" si="23"/>
        <v>-3.2638888888888898E-2</v>
      </c>
      <c r="Q218" s="22">
        <f>P218-P206</f>
        <v>-4.1666666666666761E-3</v>
      </c>
      <c r="R218" s="23"/>
    </row>
    <row r="219" spans="2:18">
      <c r="B219" s="4">
        <v>14</v>
      </c>
      <c r="C219" s="3" t="s">
        <v>168</v>
      </c>
      <c r="D219" s="6">
        <v>1997</v>
      </c>
      <c r="E219" s="3" t="s">
        <v>163</v>
      </c>
      <c r="F219" s="4">
        <v>77</v>
      </c>
      <c r="G219" s="15">
        <v>3.2986111111111098E-2</v>
      </c>
      <c r="H219" s="16"/>
      <c r="I219" s="17"/>
      <c r="J219" s="17"/>
      <c r="K219" s="35"/>
      <c r="L219" s="14">
        <f t="shared" si="21"/>
        <v>0</v>
      </c>
      <c r="M219" s="18">
        <f>SODI!$A$2*(H219+I219+J219+K219)</f>
        <v>0</v>
      </c>
      <c r="N219" s="19"/>
      <c r="O219" s="20">
        <f t="shared" si="22"/>
        <v>-3.2986111111111098E-2</v>
      </c>
      <c r="P219" s="21">
        <f t="shared" si="23"/>
        <v>-3.2986111111111098E-2</v>
      </c>
      <c r="Q219" s="22">
        <f>P219-P206</f>
        <v>-4.5138888888888763E-3</v>
      </c>
      <c r="R219" s="23"/>
    </row>
    <row r="220" spans="2:18">
      <c r="B220" s="4">
        <v>15</v>
      </c>
      <c r="C220" s="3" t="s">
        <v>78</v>
      </c>
      <c r="D220" s="4">
        <v>1998</v>
      </c>
      <c r="E220" s="3" t="s">
        <v>68</v>
      </c>
      <c r="F220" s="4">
        <v>78</v>
      </c>
      <c r="G220" s="15">
        <v>3.3333333333333298E-2</v>
      </c>
      <c r="H220" s="16"/>
      <c r="I220" s="17"/>
      <c r="J220" s="17"/>
      <c r="K220" s="35"/>
      <c r="L220" s="14">
        <f t="shared" si="21"/>
        <v>0</v>
      </c>
      <c r="M220" s="18">
        <f>SODI!$A$2*(H220+I220+J220+K220)</f>
        <v>0</v>
      </c>
      <c r="N220" s="19"/>
      <c r="O220" s="20">
        <f t="shared" si="22"/>
        <v>-3.3333333333333298E-2</v>
      </c>
      <c r="P220" s="21">
        <f t="shared" si="23"/>
        <v>-3.3333333333333298E-2</v>
      </c>
      <c r="Q220" s="22">
        <f>P220-P206</f>
        <v>-4.8611111111110765E-3</v>
      </c>
      <c r="R220" s="23"/>
    </row>
    <row r="221" spans="2:18" hidden="1">
      <c r="B221" s="4">
        <v>16</v>
      </c>
      <c r="C221" s="3"/>
      <c r="D221" s="4"/>
      <c r="E221" s="3"/>
      <c r="F221" s="4"/>
      <c r="G221" s="15">
        <v>5.5555555555555497E-3</v>
      </c>
      <c r="H221" s="16"/>
      <c r="I221" s="17"/>
      <c r="J221" s="17"/>
      <c r="K221" s="17"/>
      <c r="L221" s="14">
        <f t="shared" si="21"/>
        <v>0</v>
      </c>
      <c r="M221" s="18">
        <f>SODI!$A$2*(H221+I221+J221+K221)</f>
        <v>0</v>
      </c>
      <c r="N221" s="19"/>
      <c r="O221" s="20">
        <f t="shared" si="22"/>
        <v>-5.5555555555555497E-3</v>
      </c>
      <c r="P221" s="21">
        <f t="shared" si="23"/>
        <v>-5.5555555555555497E-3</v>
      </c>
      <c r="Q221" s="22">
        <f>P221-P206</f>
        <v>2.2916666666666672E-2</v>
      </c>
      <c r="R221" s="23"/>
    </row>
    <row r="222" spans="2:18" hidden="1">
      <c r="B222" s="4">
        <v>17</v>
      </c>
      <c r="C222" s="3"/>
      <c r="D222" s="4"/>
      <c r="E222" s="3"/>
      <c r="F222" s="4"/>
      <c r="G222" s="15">
        <v>5.9027777777777802E-3</v>
      </c>
      <c r="H222" s="16"/>
      <c r="I222" s="17"/>
      <c r="J222" s="17"/>
      <c r="K222" s="17"/>
      <c r="L222" s="14">
        <f t="shared" si="21"/>
        <v>0</v>
      </c>
      <c r="M222" s="18">
        <f>SODI!$A$2*(H222+I222+J222+K222)</f>
        <v>0</v>
      </c>
      <c r="N222" s="19"/>
      <c r="O222" s="20">
        <f t="shared" si="22"/>
        <v>-5.9027777777777802E-3</v>
      </c>
      <c r="P222" s="21">
        <f t="shared" si="23"/>
        <v>-5.9027777777777802E-3</v>
      </c>
      <c r="Q222" s="22">
        <f>P222-P206</f>
        <v>2.2569444444444441E-2</v>
      </c>
      <c r="R222" s="23"/>
    </row>
    <row r="223" spans="2:18" hidden="1">
      <c r="B223" s="4">
        <v>18</v>
      </c>
      <c r="C223" s="24"/>
      <c r="D223" s="4"/>
      <c r="E223" s="3"/>
      <c r="F223" s="4"/>
      <c r="G223" s="15">
        <v>6.2500000000000003E-3</v>
      </c>
      <c r="H223" s="16"/>
      <c r="I223" s="17"/>
      <c r="J223" s="17"/>
      <c r="K223" s="17"/>
      <c r="L223" s="14">
        <f t="shared" si="21"/>
        <v>0</v>
      </c>
      <c r="M223" s="18">
        <f>SODI!$A$2*(H223+I223+J223+K223)</f>
        <v>0</v>
      </c>
      <c r="N223" s="19"/>
      <c r="O223" s="20">
        <f t="shared" si="22"/>
        <v>-6.2500000000000003E-3</v>
      </c>
      <c r="P223" s="21">
        <f t="shared" si="23"/>
        <v>-6.2500000000000003E-3</v>
      </c>
      <c r="Q223" s="22">
        <f>P223-P206</f>
        <v>2.222222222222222E-2</v>
      </c>
      <c r="R223" s="23"/>
    </row>
    <row r="224" spans="2:18" hidden="1">
      <c r="B224" s="4">
        <v>19</v>
      </c>
      <c r="C224" s="5"/>
      <c r="D224" s="6"/>
      <c r="E224" s="5"/>
      <c r="F224" s="4"/>
      <c r="G224" s="15">
        <v>6.5972222222222196E-3</v>
      </c>
      <c r="H224" s="16"/>
      <c r="I224" s="17"/>
      <c r="J224" s="17"/>
      <c r="K224" s="17"/>
      <c r="L224" s="14">
        <f t="shared" si="21"/>
        <v>0</v>
      </c>
      <c r="M224" s="18">
        <f>SODI!$A$2*(H224+I224+J224+K224)</f>
        <v>0</v>
      </c>
      <c r="N224" s="19"/>
      <c r="O224" s="20">
        <f t="shared" si="22"/>
        <v>-6.5972222222222196E-3</v>
      </c>
      <c r="P224" s="21">
        <f t="shared" si="23"/>
        <v>-6.5972222222222196E-3</v>
      </c>
      <c r="Q224" s="22">
        <f>P224-P206</f>
        <v>2.1875000000000002E-2</v>
      </c>
      <c r="R224" s="23"/>
    </row>
    <row r="225" spans="2:18" ht="12" hidden="1" customHeight="1">
      <c r="B225" s="4">
        <v>20</v>
      </c>
      <c r="C225" s="3"/>
      <c r="D225" s="4"/>
      <c r="E225" s="3"/>
      <c r="F225" s="4"/>
      <c r="G225" s="15">
        <v>6.9444444444444397E-3</v>
      </c>
      <c r="H225" s="16"/>
      <c r="I225" s="17"/>
      <c r="J225" s="17"/>
      <c r="K225" s="17"/>
      <c r="L225" s="14">
        <f t="shared" si="21"/>
        <v>0</v>
      </c>
      <c r="M225" s="18">
        <f>SODI!$A$2*(H225+I225+J225+K225)</f>
        <v>0</v>
      </c>
      <c r="N225" s="19"/>
      <c r="O225" s="20">
        <f t="shared" si="22"/>
        <v>-6.9444444444444397E-3</v>
      </c>
      <c r="P225" s="21">
        <f t="shared" si="23"/>
        <v>-6.9444444444444397E-3</v>
      </c>
      <c r="Q225" s="22">
        <f>P225-P206</f>
        <v>2.1527777777777781E-2</v>
      </c>
      <c r="R225" s="23"/>
    </row>
    <row r="226" spans="2:18" hidden="1">
      <c r="B226" s="4">
        <v>21</v>
      </c>
      <c r="C226" s="3"/>
      <c r="D226" s="4"/>
      <c r="E226" s="3"/>
      <c r="F226" s="4"/>
      <c r="G226" s="15">
        <v>7.2916666666666598E-3</v>
      </c>
      <c r="H226" s="16"/>
      <c r="I226" s="17"/>
      <c r="J226" s="17"/>
      <c r="K226" s="17"/>
      <c r="L226" s="14">
        <f t="shared" si="21"/>
        <v>0</v>
      </c>
      <c r="M226" s="18">
        <f>SODI!$A$2*(H226+I226+J226+K226)</f>
        <v>0</v>
      </c>
      <c r="N226" s="19"/>
      <c r="O226" s="20">
        <f t="shared" si="22"/>
        <v>-7.2916666666666598E-3</v>
      </c>
      <c r="P226" s="21">
        <f t="shared" si="23"/>
        <v>-7.2916666666666598E-3</v>
      </c>
      <c r="Q226" s="22">
        <f>P226-P206</f>
        <v>2.1180555555555564E-2</v>
      </c>
      <c r="R226" s="23"/>
    </row>
    <row r="227" spans="2:18" hidden="1">
      <c r="B227" s="4">
        <v>24</v>
      </c>
      <c r="C227" s="3"/>
      <c r="D227" s="4"/>
      <c r="E227" s="3"/>
      <c r="F227" s="4"/>
      <c r="G227" s="15">
        <v>7.6388888888888904E-3</v>
      </c>
      <c r="H227" s="16"/>
      <c r="I227" s="17"/>
      <c r="J227" s="17"/>
      <c r="K227" s="17"/>
      <c r="L227" s="14">
        <f t="shared" si="21"/>
        <v>0</v>
      </c>
      <c r="M227" s="18">
        <f>SODI!$A$2*(H227+I227+J227+K227)</f>
        <v>0</v>
      </c>
      <c r="N227" s="19"/>
      <c r="O227" s="20">
        <f t="shared" si="22"/>
        <v>-7.6388888888888904E-3</v>
      </c>
      <c r="P227" s="21">
        <f t="shared" si="23"/>
        <v>-7.6388888888888904E-3</v>
      </c>
      <c r="Q227" s="22">
        <f>P227-P206</f>
        <v>2.0833333333333332E-2</v>
      </c>
      <c r="R227" s="23"/>
    </row>
    <row r="228" spans="2:18" hidden="1">
      <c r="B228" s="4">
        <v>25</v>
      </c>
      <c r="C228" s="3"/>
      <c r="D228" s="4"/>
      <c r="E228" s="3"/>
      <c r="F228" s="4"/>
      <c r="G228" s="15">
        <v>7.9861111111111105E-3</v>
      </c>
      <c r="H228" s="16"/>
      <c r="I228" s="17"/>
      <c r="J228" s="17"/>
      <c r="K228" s="17"/>
      <c r="L228" s="14">
        <f t="shared" si="21"/>
        <v>0</v>
      </c>
      <c r="M228" s="18">
        <f>SODI!$A$2*(H228+I228+J228+K228)</f>
        <v>0</v>
      </c>
      <c r="N228" s="19"/>
      <c r="O228" s="20">
        <f t="shared" si="22"/>
        <v>-7.9861111111111105E-3</v>
      </c>
      <c r="P228" s="21">
        <f t="shared" si="23"/>
        <v>-7.9861111111111105E-3</v>
      </c>
      <c r="Q228" s="22">
        <f>P228-P206</f>
        <v>2.0486111111111111E-2</v>
      </c>
      <c r="R228" s="23"/>
    </row>
    <row r="229" spans="2:18" hidden="1">
      <c r="B229" s="4">
        <v>26</v>
      </c>
      <c r="C229" s="24"/>
      <c r="D229" s="4"/>
      <c r="E229" s="3"/>
      <c r="F229" s="4"/>
      <c r="G229" s="15">
        <v>8.3333333333333297E-3</v>
      </c>
      <c r="H229" s="16"/>
      <c r="I229" s="17"/>
      <c r="J229" s="17"/>
      <c r="K229" s="17"/>
      <c r="L229" s="14">
        <f t="shared" si="21"/>
        <v>0</v>
      </c>
      <c r="M229" s="18">
        <f>SODI!$A$2*(H229+I229+J229+K229)</f>
        <v>0</v>
      </c>
      <c r="N229" s="19"/>
      <c r="O229" s="20">
        <f t="shared" si="22"/>
        <v>-8.3333333333333297E-3</v>
      </c>
      <c r="P229" s="21">
        <f t="shared" si="23"/>
        <v>-8.3333333333333297E-3</v>
      </c>
      <c r="Q229" s="22">
        <f>P229-P206</f>
        <v>2.0138888888888894E-2</v>
      </c>
      <c r="R229" s="23"/>
    </row>
    <row r="230" spans="2:18" hidden="1">
      <c r="B230" s="25"/>
      <c r="E230" s="27"/>
      <c r="F230" s="25"/>
      <c r="G230" s="25"/>
      <c r="O230" s="26"/>
      <c r="P230" s="26"/>
      <c r="Q230" s="26"/>
    </row>
    <row r="231" spans="2:18" hidden="1">
      <c r="B231" s="25"/>
      <c r="E231" s="27"/>
      <c r="F231" s="25"/>
      <c r="G231" s="25"/>
      <c r="O231" s="26"/>
      <c r="P231" s="26"/>
      <c r="Q231" s="26"/>
    </row>
    <row r="232" spans="2:18" ht="13.8" thickBot="1">
      <c r="B232" s="148" t="s">
        <v>27</v>
      </c>
      <c r="C232" s="148"/>
      <c r="D232" s="148"/>
      <c r="E232" s="148"/>
      <c r="F232" s="148"/>
      <c r="G232" s="148"/>
      <c r="H232" s="148"/>
      <c r="I232" s="148"/>
      <c r="J232" s="148"/>
      <c r="K232" s="148"/>
      <c r="L232" s="148"/>
      <c r="M232" s="148"/>
      <c r="N232" s="148"/>
      <c r="O232" s="148"/>
      <c r="P232" s="148"/>
      <c r="Q232" s="148"/>
      <c r="R232" s="148"/>
    </row>
    <row r="233" spans="2:18">
      <c r="B233" s="142" t="s">
        <v>14</v>
      </c>
      <c r="C233" s="142" t="s">
        <v>18</v>
      </c>
      <c r="D233" s="142" t="s">
        <v>7</v>
      </c>
      <c r="E233" s="149" t="s">
        <v>8</v>
      </c>
      <c r="F233" s="149" t="s">
        <v>5</v>
      </c>
      <c r="G233" s="137" t="s">
        <v>6</v>
      </c>
      <c r="H233" s="139" t="s">
        <v>3</v>
      </c>
      <c r="I233" s="140"/>
      <c r="J233" s="140"/>
      <c r="K233" s="140"/>
      <c r="L233" s="141"/>
      <c r="M233" s="108" t="s">
        <v>0</v>
      </c>
      <c r="N233" s="142" t="s">
        <v>9</v>
      </c>
      <c r="O233" s="144" t="s">
        <v>12</v>
      </c>
      <c r="P233" s="146" t="s">
        <v>13</v>
      </c>
      <c r="Q233" s="133" t="s">
        <v>10</v>
      </c>
      <c r="R233" s="135" t="s">
        <v>11</v>
      </c>
    </row>
    <row r="234" spans="2:18" ht="14.25" customHeight="1">
      <c r="B234" s="143"/>
      <c r="C234" s="143"/>
      <c r="D234" s="143"/>
      <c r="E234" s="150"/>
      <c r="F234" s="150"/>
      <c r="G234" s="138"/>
      <c r="H234" s="14" t="s">
        <v>1</v>
      </c>
      <c r="I234" s="14" t="s">
        <v>2</v>
      </c>
      <c r="J234" s="14" t="s">
        <v>1</v>
      </c>
      <c r="K234" s="36"/>
      <c r="L234" s="13" t="s">
        <v>4</v>
      </c>
      <c r="M234" s="113"/>
      <c r="N234" s="143"/>
      <c r="O234" s="145"/>
      <c r="P234" s="147"/>
      <c r="Q234" s="134"/>
      <c r="R234" s="136"/>
    </row>
    <row r="235" spans="2:18">
      <c r="B235" s="4">
        <v>1</v>
      </c>
      <c r="C235" s="3" t="s">
        <v>177</v>
      </c>
      <c r="D235" s="4">
        <v>1997</v>
      </c>
      <c r="E235" s="3" t="s">
        <v>91</v>
      </c>
      <c r="F235" s="37">
        <v>79</v>
      </c>
      <c r="G235" s="38">
        <v>3.3680555555555554E-2</v>
      </c>
      <c r="H235" s="16"/>
      <c r="I235" s="17"/>
      <c r="J235" s="17"/>
      <c r="K235" s="35"/>
      <c r="L235" s="14">
        <f t="shared" ref="L235:L258" si="24">H235+I235+J235+K235</f>
        <v>0</v>
      </c>
      <c r="M235" s="18">
        <f>SODI!$A$2*(H235+I235+J235+K235)</f>
        <v>0</v>
      </c>
      <c r="N235" s="19"/>
      <c r="O235" s="20">
        <f t="shared" ref="O235:O258" si="25">N235-G235</f>
        <v>-3.3680555555555554E-2</v>
      </c>
      <c r="P235" s="21">
        <f t="shared" ref="P235:P258" si="26">O235+M235</f>
        <v>-3.3680555555555554E-2</v>
      </c>
      <c r="Q235" s="22">
        <v>0</v>
      </c>
      <c r="R235" s="23"/>
    </row>
    <row r="236" spans="2:18">
      <c r="B236" s="4">
        <v>2</v>
      </c>
      <c r="C236" s="3" t="s">
        <v>142</v>
      </c>
      <c r="D236" s="4">
        <v>1998</v>
      </c>
      <c r="E236" s="3" t="s">
        <v>114</v>
      </c>
      <c r="F236" s="37">
        <v>43</v>
      </c>
      <c r="G236" s="38">
        <v>3.3680555555555554E-2</v>
      </c>
      <c r="H236" s="16"/>
      <c r="I236" s="17"/>
      <c r="J236" s="17"/>
      <c r="K236" s="35"/>
      <c r="L236" s="14">
        <f t="shared" si="24"/>
        <v>0</v>
      </c>
      <c r="M236" s="18">
        <f>SODI!$A$2*(H236+I236+J236+K236)</f>
        <v>0</v>
      </c>
      <c r="N236" s="19"/>
      <c r="O236" s="20">
        <f t="shared" si="25"/>
        <v>-3.3680555555555554E-2</v>
      </c>
      <c r="P236" s="21">
        <f t="shared" si="26"/>
        <v>-3.3680555555555554E-2</v>
      </c>
      <c r="Q236" s="22">
        <f>P236-P235</f>
        <v>0</v>
      </c>
      <c r="R236" s="23"/>
    </row>
    <row r="237" spans="2:18">
      <c r="B237" s="4">
        <v>3</v>
      </c>
      <c r="C237" s="3" t="s">
        <v>74</v>
      </c>
      <c r="D237" s="4">
        <v>1998</v>
      </c>
      <c r="E237" s="3" t="s">
        <v>68</v>
      </c>
      <c r="F237" s="4">
        <v>80</v>
      </c>
      <c r="G237" s="15">
        <v>3.4027777777777775E-2</v>
      </c>
      <c r="H237" s="16"/>
      <c r="I237" s="17"/>
      <c r="J237" s="17"/>
      <c r="K237" s="35"/>
      <c r="L237" s="14">
        <f t="shared" si="24"/>
        <v>0</v>
      </c>
      <c r="M237" s="18">
        <f>SODI!$A$2*(H237+I237+J237+K237)</f>
        <v>0</v>
      </c>
      <c r="N237" s="19"/>
      <c r="O237" s="20">
        <f t="shared" si="25"/>
        <v>-3.4027777777777775E-2</v>
      </c>
      <c r="P237" s="21">
        <f t="shared" si="26"/>
        <v>-3.4027777777777775E-2</v>
      </c>
      <c r="Q237" s="22">
        <f>P237-P235</f>
        <v>-3.4722222222222099E-4</v>
      </c>
      <c r="R237" s="23"/>
    </row>
    <row r="238" spans="2:18">
      <c r="B238" s="4">
        <v>4</v>
      </c>
      <c r="C238" s="3" t="s">
        <v>141</v>
      </c>
      <c r="D238" s="4">
        <v>1997</v>
      </c>
      <c r="E238" s="3" t="s">
        <v>132</v>
      </c>
      <c r="F238" s="37">
        <v>45</v>
      </c>
      <c r="G238" s="38">
        <v>3.4374999999999996E-2</v>
      </c>
      <c r="H238" s="16"/>
      <c r="I238" s="17"/>
      <c r="J238" s="17"/>
      <c r="K238" s="35"/>
      <c r="L238" s="14">
        <f t="shared" si="24"/>
        <v>0</v>
      </c>
      <c r="M238" s="18">
        <f>SODI!$A$2*(H238+I238+J238+K238)</f>
        <v>0</v>
      </c>
      <c r="N238" s="19"/>
      <c r="O238" s="20">
        <f t="shared" si="25"/>
        <v>-3.4374999999999996E-2</v>
      </c>
      <c r="P238" s="21">
        <f t="shared" si="26"/>
        <v>-3.4374999999999996E-2</v>
      </c>
      <c r="Q238" s="22">
        <f>P238-P235</f>
        <v>-6.9444444444444198E-4</v>
      </c>
      <c r="R238" s="23"/>
    </row>
    <row r="239" spans="2:18">
      <c r="B239" s="4">
        <v>5</v>
      </c>
      <c r="C239" s="3" t="s">
        <v>70</v>
      </c>
      <c r="D239" s="4">
        <v>1997</v>
      </c>
      <c r="E239" s="3" t="s">
        <v>68</v>
      </c>
      <c r="F239" s="37">
        <v>81</v>
      </c>
      <c r="G239" s="38">
        <v>3.4374999999999996E-2</v>
      </c>
      <c r="H239" s="16"/>
      <c r="I239" s="17"/>
      <c r="J239" s="17"/>
      <c r="K239" s="31"/>
      <c r="L239" s="14">
        <f t="shared" si="24"/>
        <v>0</v>
      </c>
      <c r="M239" s="18">
        <f>SODI!$A$2*(H239+I239+J239+K239)</f>
        <v>0</v>
      </c>
      <c r="N239" s="19"/>
      <c r="O239" s="20">
        <f t="shared" si="25"/>
        <v>-3.4374999999999996E-2</v>
      </c>
      <c r="P239" s="21">
        <f t="shared" si="26"/>
        <v>-3.4374999999999996E-2</v>
      </c>
      <c r="Q239" s="22">
        <f>P239-P235</f>
        <v>-6.9444444444444198E-4</v>
      </c>
      <c r="R239" s="23"/>
    </row>
    <row r="240" spans="2:18">
      <c r="B240" s="4">
        <v>6</v>
      </c>
      <c r="C240" s="3" t="s">
        <v>56</v>
      </c>
      <c r="D240" s="4">
        <v>1997</v>
      </c>
      <c r="E240" s="3" t="s">
        <v>53</v>
      </c>
      <c r="F240" s="4">
        <v>82</v>
      </c>
      <c r="G240" s="15">
        <v>3.4722222222222224E-2</v>
      </c>
      <c r="H240" s="16"/>
      <c r="I240" s="17"/>
      <c r="J240" s="17"/>
      <c r="K240" s="31"/>
      <c r="L240" s="14">
        <f t="shared" si="24"/>
        <v>0</v>
      </c>
      <c r="M240" s="18">
        <f>SODI!$A$2*(H240+I240+J240+K240)</f>
        <v>0</v>
      </c>
      <c r="N240" s="19"/>
      <c r="O240" s="20">
        <f t="shared" si="25"/>
        <v>-3.4722222222222224E-2</v>
      </c>
      <c r="P240" s="21">
        <f t="shared" si="26"/>
        <v>-3.4722222222222224E-2</v>
      </c>
      <c r="Q240" s="22">
        <f>P240-P235</f>
        <v>-1.0416666666666699E-3</v>
      </c>
      <c r="R240" s="23"/>
    </row>
    <row r="241" spans="2:18" hidden="1">
      <c r="B241" s="4">
        <v>7</v>
      </c>
      <c r="C241" s="3"/>
      <c r="D241" s="4"/>
      <c r="E241" s="3"/>
      <c r="F241" s="4"/>
      <c r="G241" s="15"/>
      <c r="H241" s="16"/>
      <c r="I241" s="17"/>
      <c r="J241" s="17"/>
      <c r="K241" s="17"/>
      <c r="L241" s="14">
        <f t="shared" si="24"/>
        <v>0</v>
      </c>
      <c r="M241" s="18">
        <f>SODI!$A$2*(H241+I241+J241+K241)</f>
        <v>0</v>
      </c>
      <c r="N241" s="19"/>
      <c r="O241" s="20">
        <f t="shared" si="25"/>
        <v>0</v>
      </c>
      <c r="P241" s="21">
        <f t="shared" si="26"/>
        <v>0</v>
      </c>
      <c r="Q241" s="22">
        <f>P241-P235</f>
        <v>3.3680555555555554E-2</v>
      </c>
      <c r="R241" s="23"/>
    </row>
    <row r="242" spans="2:18" hidden="1">
      <c r="B242" s="4">
        <v>8</v>
      </c>
      <c r="C242" s="3"/>
      <c r="D242" s="4"/>
      <c r="E242" s="3"/>
      <c r="F242" s="4"/>
      <c r="G242" s="15"/>
      <c r="H242" s="16"/>
      <c r="I242" s="17"/>
      <c r="J242" s="17"/>
      <c r="K242" s="17"/>
      <c r="L242" s="14">
        <f t="shared" si="24"/>
        <v>0</v>
      </c>
      <c r="M242" s="18">
        <f>SODI!$A$2*(H242+I242+J242+K242)</f>
        <v>0</v>
      </c>
      <c r="N242" s="19"/>
      <c r="O242" s="20">
        <f t="shared" si="25"/>
        <v>0</v>
      </c>
      <c r="P242" s="21">
        <f t="shared" si="26"/>
        <v>0</v>
      </c>
      <c r="Q242" s="22">
        <f>P242-P235</f>
        <v>3.3680555555555554E-2</v>
      </c>
      <c r="R242" s="23"/>
    </row>
    <row r="243" spans="2:18" hidden="1">
      <c r="B243" s="4">
        <v>9</v>
      </c>
      <c r="C243" s="3"/>
      <c r="D243" s="4"/>
      <c r="E243" s="3"/>
      <c r="F243" s="4"/>
      <c r="G243" s="15"/>
      <c r="H243" s="16"/>
      <c r="I243" s="17"/>
      <c r="J243" s="17"/>
      <c r="K243" s="17"/>
      <c r="L243" s="14">
        <f t="shared" si="24"/>
        <v>0</v>
      </c>
      <c r="M243" s="18">
        <f>SODI!$A$2*(H243+I243+J243+K243)</f>
        <v>0</v>
      </c>
      <c r="N243" s="19"/>
      <c r="O243" s="20">
        <f t="shared" si="25"/>
        <v>0</v>
      </c>
      <c r="P243" s="21">
        <f t="shared" si="26"/>
        <v>0</v>
      </c>
      <c r="Q243" s="22">
        <f>P243-P235</f>
        <v>3.3680555555555554E-2</v>
      </c>
      <c r="R243" s="23"/>
    </row>
    <row r="244" spans="2:18" hidden="1">
      <c r="B244" s="4">
        <v>10</v>
      </c>
      <c r="C244" s="3"/>
      <c r="D244" s="6"/>
      <c r="E244" s="3"/>
      <c r="F244" s="4"/>
      <c r="G244" s="15"/>
      <c r="H244" s="16"/>
      <c r="I244" s="17"/>
      <c r="J244" s="17"/>
      <c r="K244" s="17"/>
      <c r="L244" s="14">
        <f t="shared" si="24"/>
        <v>0</v>
      </c>
      <c r="M244" s="18">
        <f>SODI!$A$2*(H244+I244+J244+K244)</f>
        <v>0</v>
      </c>
      <c r="N244" s="19"/>
      <c r="O244" s="20">
        <f t="shared" si="25"/>
        <v>0</v>
      </c>
      <c r="P244" s="21">
        <f t="shared" si="26"/>
        <v>0</v>
      </c>
      <c r="Q244" s="22">
        <f>P244-P235</f>
        <v>3.3680555555555554E-2</v>
      </c>
      <c r="R244" s="23"/>
    </row>
    <row r="245" spans="2:18" ht="12" hidden="1" customHeight="1">
      <c r="B245" s="4">
        <v>11</v>
      </c>
      <c r="C245" s="3"/>
      <c r="D245" s="6"/>
      <c r="E245" s="3"/>
      <c r="F245" s="4"/>
      <c r="G245" s="15"/>
      <c r="H245" s="16"/>
      <c r="I245" s="17"/>
      <c r="J245" s="17"/>
      <c r="K245" s="17"/>
      <c r="L245" s="14">
        <f t="shared" si="24"/>
        <v>0</v>
      </c>
      <c r="M245" s="18">
        <f>SODI!$A$2*(H245+I245+J245+K245)</f>
        <v>0</v>
      </c>
      <c r="N245" s="19"/>
      <c r="O245" s="20">
        <f t="shared" si="25"/>
        <v>0</v>
      </c>
      <c r="P245" s="21">
        <f t="shared" si="26"/>
        <v>0</v>
      </c>
      <c r="Q245" s="22">
        <f>P245-P235</f>
        <v>3.3680555555555554E-2</v>
      </c>
      <c r="R245" s="23"/>
    </row>
    <row r="246" spans="2:18" hidden="1">
      <c r="B246" s="4">
        <v>12</v>
      </c>
      <c r="C246" s="3"/>
      <c r="D246" s="6"/>
      <c r="E246" s="3"/>
      <c r="F246" s="4"/>
      <c r="G246" s="15"/>
      <c r="H246" s="16"/>
      <c r="I246" s="17"/>
      <c r="J246" s="17"/>
      <c r="K246" s="17"/>
      <c r="L246" s="14">
        <f t="shared" si="24"/>
        <v>0</v>
      </c>
      <c r="M246" s="18">
        <f>SODI!$A$2*(H246+I246+J246+K246)</f>
        <v>0</v>
      </c>
      <c r="N246" s="19"/>
      <c r="O246" s="20">
        <f t="shared" si="25"/>
        <v>0</v>
      </c>
      <c r="P246" s="21">
        <f t="shared" si="26"/>
        <v>0</v>
      </c>
      <c r="Q246" s="22">
        <f>P246-P235</f>
        <v>3.3680555555555554E-2</v>
      </c>
      <c r="R246" s="23"/>
    </row>
    <row r="247" spans="2:18" hidden="1">
      <c r="B247" s="4">
        <v>13</v>
      </c>
      <c r="C247" s="3"/>
      <c r="D247" s="6"/>
      <c r="E247" s="3"/>
      <c r="F247" s="4"/>
      <c r="G247" s="15">
        <v>4.5138888888888902E-3</v>
      </c>
      <c r="H247" s="16"/>
      <c r="I247" s="17"/>
      <c r="J247" s="17"/>
      <c r="K247" s="17"/>
      <c r="L247" s="14">
        <f t="shared" si="24"/>
        <v>0</v>
      </c>
      <c r="M247" s="18">
        <f>SODI!$A$2*(H247+I247+J247+K247)</f>
        <v>0</v>
      </c>
      <c r="N247" s="19"/>
      <c r="O247" s="20">
        <f t="shared" si="25"/>
        <v>-4.5138888888888902E-3</v>
      </c>
      <c r="P247" s="21">
        <f t="shared" si="26"/>
        <v>-4.5138888888888902E-3</v>
      </c>
      <c r="Q247" s="22">
        <f>P247-P235</f>
        <v>2.9166666666666664E-2</v>
      </c>
      <c r="R247" s="23"/>
    </row>
    <row r="248" spans="2:18" hidden="1">
      <c r="B248" s="4">
        <v>14</v>
      </c>
      <c r="C248" s="3"/>
      <c r="D248" s="4"/>
      <c r="E248" s="3"/>
      <c r="F248" s="4"/>
      <c r="G248" s="15">
        <v>4.8611111111111103E-3</v>
      </c>
      <c r="H248" s="16"/>
      <c r="I248" s="17"/>
      <c r="J248" s="17"/>
      <c r="K248" s="17"/>
      <c r="L248" s="14">
        <f t="shared" si="24"/>
        <v>0</v>
      </c>
      <c r="M248" s="18">
        <f>SODI!$A$2*(H248+I248+J248+K248)</f>
        <v>0</v>
      </c>
      <c r="N248" s="19"/>
      <c r="O248" s="20">
        <f t="shared" si="25"/>
        <v>-4.8611111111111103E-3</v>
      </c>
      <c r="P248" s="21">
        <f t="shared" si="26"/>
        <v>-4.8611111111111103E-3</v>
      </c>
      <c r="Q248" s="22">
        <f>P248-P235</f>
        <v>2.8819444444444443E-2</v>
      </c>
      <c r="R248" s="23"/>
    </row>
    <row r="249" spans="2:18" hidden="1">
      <c r="B249" s="4">
        <v>15</v>
      </c>
      <c r="C249" s="5"/>
      <c r="D249" s="6"/>
      <c r="E249" s="5"/>
      <c r="F249" s="4"/>
      <c r="G249" s="15">
        <v>5.2083333333333296E-3</v>
      </c>
      <c r="H249" s="16"/>
      <c r="I249" s="17"/>
      <c r="J249" s="17"/>
      <c r="K249" s="17"/>
      <c r="L249" s="14">
        <f t="shared" si="24"/>
        <v>0</v>
      </c>
      <c r="M249" s="18">
        <f>SODI!$A$2*(H249+I249+J249+K249)</f>
        <v>0</v>
      </c>
      <c r="N249" s="19"/>
      <c r="O249" s="20">
        <f t="shared" si="25"/>
        <v>-5.2083333333333296E-3</v>
      </c>
      <c r="P249" s="21">
        <f t="shared" si="26"/>
        <v>-5.2083333333333296E-3</v>
      </c>
      <c r="Q249" s="22">
        <f>P249-P235</f>
        <v>2.8472222222222225E-2</v>
      </c>
      <c r="R249" s="23"/>
    </row>
    <row r="250" spans="2:18" hidden="1">
      <c r="B250" s="4">
        <v>16</v>
      </c>
      <c r="C250" s="3"/>
      <c r="D250" s="4"/>
      <c r="E250" s="3"/>
      <c r="F250" s="4"/>
      <c r="G250" s="15">
        <v>5.5555555555555497E-3</v>
      </c>
      <c r="H250" s="16"/>
      <c r="I250" s="17"/>
      <c r="J250" s="17"/>
      <c r="K250" s="17"/>
      <c r="L250" s="14">
        <f t="shared" si="24"/>
        <v>0</v>
      </c>
      <c r="M250" s="18">
        <f>SODI!$A$2*(H250+I250+J250+K250)</f>
        <v>0</v>
      </c>
      <c r="N250" s="19"/>
      <c r="O250" s="20">
        <f t="shared" si="25"/>
        <v>-5.5555555555555497E-3</v>
      </c>
      <c r="P250" s="21">
        <f t="shared" si="26"/>
        <v>-5.5555555555555497E-3</v>
      </c>
      <c r="Q250" s="22">
        <f>P250-P235</f>
        <v>2.8125000000000004E-2</v>
      </c>
      <c r="R250" s="23"/>
    </row>
    <row r="251" spans="2:18" hidden="1">
      <c r="B251" s="4">
        <v>17</v>
      </c>
      <c r="C251" s="3"/>
      <c r="D251" s="4"/>
      <c r="E251" s="3"/>
      <c r="F251" s="4"/>
      <c r="G251" s="15">
        <v>5.9027777777777802E-3</v>
      </c>
      <c r="H251" s="16"/>
      <c r="I251" s="17"/>
      <c r="J251" s="17"/>
      <c r="K251" s="17"/>
      <c r="L251" s="14">
        <f t="shared" si="24"/>
        <v>0</v>
      </c>
      <c r="M251" s="18">
        <f>SODI!$A$2*(H251+I251+J251+K251)</f>
        <v>0</v>
      </c>
      <c r="N251" s="19"/>
      <c r="O251" s="20">
        <f t="shared" si="25"/>
        <v>-5.9027777777777802E-3</v>
      </c>
      <c r="P251" s="21">
        <f t="shared" si="26"/>
        <v>-5.9027777777777802E-3</v>
      </c>
      <c r="Q251" s="22">
        <f>P251-P235</f>
        <v>2.7777777777777773E-2</v>
      </c>
      <c r="R251" s="23"/>
    </row>
    <row r="252" spans="2:18" hidden="1">
      <c r="B252" s="4">
        <v>18</v>
      </c>
      <c r="C252" s="24"/>
      <c r="D252" s="4"/>
      <c r="E252" s="3"/>
      <c r="F252" s="4"/>
      <c r="G252" s="15">
        <v>6.2500000000000003E-3</v>
      </c>
      <c r="H252" s="16"/>
      <c r="I252" s="17"/>
      <c r="J252" s="17"/>
      <c r="K252" s="17"/>
      <c r="L252" s="14">
        <f t="shared" si="24"/>
        <v>0</v>
      </c>
      <c r="M252" s="18">
        <f>SODI!$A$2*(H252+I252+J252+K252)</f>
        <v>0</v>
      </c>
      <c r="N252" s="19"/>
      <c r="O252" s="20">
        <f t="shared" si="25"/>
        <v>-6.2500000000000003E-3</v>
      </c>
      <c r="P252" s="21">
        <f t="shared" si="26"/>
        <v>-6.2500000000000003E-3</v>
      </c>
      <c r="Q252" s="22">
        <f>P252-P235</f>
        <v>2.7430555555555555E-2</v>
      </c>
      <c r="R252" s="23"/>
    </row>
    <row r="253" spans="2:18" hidden="1">
      <c r="B253" s="4">
        <v>19</v>
      </c>
      <c r="C253" s="5"/>
      <c r="D253" s="6"/>
      <c r="E253" s="5"/>
      <c r="F253" s="4"/>
      <c r="G253" s="15">
        <v>6.5972222222222196E-3</v>
      </c>
      <c r="H253" s="16"/>
      <c r="I253" s="17"/>
      <c r="J253" s="17"/>
      <c r="K253" s="17"/>
      <c r="L253" s="14">
        <f t="shared" si="24"/>
        <v>0</v>
      </c>
      <c r="M253" s="18">
        <f>SODI!$A$2*(H253+I253+J253+K253)</f>
        <v>0</v>
      </c>
      <c r="N253" s="19"/>
      <c r="O253" s="20">
        <f t="shared" si="25"/>
        <v>-6.5972222222222196E-3</v>
      </c>
      <c r="P253" s="21">
        <f t="shared" si="26"/>
        <v>-6.5972222222222196E-3</v>
      </c>
      <c r="Q253" s="22">
        <f>P253-P235</f>
        <v>2.7083333333333334E-2</v>
      </c>
      <c r="R253" s="23"/>
    </row>
    <row r="254" spans="2:18" ht="12" hidden="1" customHeight="1">
      <c r="B254" s="4">
        <v>20</v>
      </c>
      <c r="C254" s="3"/>
      <c r="D254" s="4"/>
      <c r="E254" s="3"/>
      <c r="F254" s="4"/>
      <c r="G254" s="15">
        <v>6.9444444444444397E-3</v>
      </c>
      <c r="H254" s="16"/>
      <c r="I254" s="17"/>
      <c r="J254" s="17"/>
      <c r="K254" s="17"/>
      <c r="L254" s="14">
        <f t="shared" si="24"/>
        <v>0</v>
      </c>
      <c r="M254" s="18">
        <f>SODI!$A$2*(H254+I254+J254+K254)</f>
        <v>0</v>
      </c>
      <c r="N254" s="19"/>
      <c r="O254" s="20">
        <f t="shared" si="25"/>
        <v>-6.9444444444444397E-3</v>
      </c>
      <c r="P254" s="21">
        <f t="shared" si="26"/>
        <v>-6.9444444444444397E-3</v>
      </c>
      <c r="Q254" s="22">
        <f>P254-P235</f>
        <v>2.6736111111111113E-2</v>
      </c>
      <c r="R254" s="23"/>
    </row>
    <row r="255" spans="2:18" hidden="1">
      <c r="B255" s="4">
        <v>21</v>
      </c>
      <c r="C255" s="3"/>
      <c r="D255" s="4"/>
      <c r="E255" s="3"/>
      <c r="F255" s="4"/>
      <c r="G255" s="15">
        <v>7.2916666666666598E-3</v>
      </c>
      <c r="H255" s="16"/>
      <c r="I255" s="17"/>
      <c r="J255" s="17"/>
      <c r="K255" s="17"/>
      <c r="L255" s="14">
        <f t="shared" si="24"/>
        <v>0</v>
      </c>
      <c r="M255" s="18">
        <f>SODI!$A$2*(H255+I255+J255+K255)</f>
        <v>0</v>
      </c>
      <c r="N255" s="19"/>
      <c r="O255" s="20">
        <f t="shared" si="25"/>
        <v>-7.2916666666666598E-3</v>
      </c>
      <c r="P255" s="21">
        <f t="shared" si="26"/>
        <v>-7.2916666666666598E-3</v>
      </c>
      <c r="Q255" s="22">
        <f>P255-P235</f>
        <v>2.6388888888888892E-2</v>
      </c>
      <c r="R255" s="23"/>
    </row>
    <row r="256" spans="2:18" hidden="1">
      <c r="B256" s="4">
        <v>24</v>
      </c>
      <c r="C256" s="3"/>
      <c r="D256" s="4"/>
      <c r="E256" s="3"/>
      <c r="F256" s="4"/>
      <c r="G256" s="15">
        <v>7.6388888888888904E-3</v>
      </c>
      <c r="H256" s="16"/>
      <c r="I256" s="17"/>
      <c r="J256" s="17"/>
      <c r="K256" s="17"/>
      <c r="L256" s="14">
        <f t="shared" si="24"/>
        <v>0</v>
      </c>
      <c r="M256" s="18">
        <f>SODI!$A$2*(H256+I256+J256+K256)</f>
        <v>0</v>
      </c>
      <c r="N256" s="19"/>
      <c r="O256" s="20">
        <f t="shared" si="25"/>
        <v>-7.6388888888888904E-3</v>
      </c>
      <c r="P256" s="21">
        <f t="shared" si="26"/>
        <v>-7.6388888888888904E-3</v>
      </c>
      <c r="Q256" s="22">
        <f>P256-P235</f>
        <v>2.6041666666666664E-2</v>
      </c>
      <c r="R256" s="23"/>
    </row>
    <row r="257" spans="2:18" hidden="1">
      <c r="B257" s="4">
        <v>25</v>
      </c>
      <c r="C257" s="3"/>
      <c r="D257" s="4"/>
      <c r="E257" s="3"/>
      <c r="F257" s="4"/>
      <c r="G257" s="15">
        <v>7.9861111111111105E-3</v>
      </c>
      <c r="H257" s="16"/>
      <c r="I257" s="17"/>
      <c r="J257" s="17"/>
      <c r="K257" s="17"/>
      <c r="L257" s="14">
        <f t="shared" si="24"/>
        <v>0</v>
      </c>
      <c r="M257" s="18">
        <f>SODI!$A$2*(H257+I257+J257+K257)</f>
        <v>0</v>
      </c>
      <c r="N257" s="19"/>
      <c r="O257" s="20">
        <f t="shared" si="25"/>
        <v>-7.9861111111111105E-3</v>
      </c>
      <c r="P257" s="21">
        <f t="shared" si="26"/>
        <v>-7.9861111111111105E-3</v>
      </c>
      <c r="Q257" s="22">
        <f>P257-P235</f>
        <v>2.5694444444444443E-2</v>
      </c>
      <c r="R257" s="23"/>
    </row>
    <row r="258" spans="2:18" hidden="1">
      <c r="B258" s="4">
        <v>26</v>
      </c>
      <c r="C258" s="24"/>
      <c r="D258" s="4"/>
      <c r="E258" s="3"/>
      <c r="F258" s="4"/>
      <c r="G258" s="15">
        <v>8.3333333333333297E-3</v>
      </c>
      <c r="H258" s="16"/>
      <c r="I258" s="17"/>
      <c r="J258" s="17"/>
      <c r="K258" s="17"/>
      <c r="L258" s="14">
        <f t="shared" si="24"/>
        <v>0</v>
      </c>
      <c r="M258" s="18">
        <f>SODI!$A$2*(H258+I258+J258+K258)</f>
        <v>0</v>
      </c>
      <c r="N258" s="19"/>
      <c r="O258" s="20">
        <f t="shared" si="25"/>
        <v>-8.3333333333333297E-3</v>
      </c>
      <c r="P258" s="21">
        <f t="shared" si="26"/>
        <v>-8.3333333333333297E-3</v>
      </c>
      <c r="Q258" s="22">
        <f>P258-P235</f>
        <v>2.5347222222222222E-2</v>
      </c>
      <c r="R258" s="23"/>
    </row>
    <row r="259" spans="2:18" hidden="1">
      <c r="B259" s="25"/>
      <c r="E259" s="27"/>
      <c r="F259" s="25"/>
      <c r="G259" s="25"/>
      <c r="O259" s="26"/>
      <c r="P259" s="26"/>
      <c r="Q259" s="26"/>
    </row>
    <row r="260" spans="2:18" hidden="1">
      <c r="B260" s="25"/>
      <c r="E260" s="27"/>
      <c r="F260" s="25"/>
      <c r="G260" s="25"/>
      <c r="O260" s="26"/>
      <c r="P260" s="26"/>
      <c r="Q260" s="26"/>
    </row>
    <row r="261" spans="2:18" hidden="1">
      <c r="B261" s="25"/>
      <c r="E261" s="27"/>
      <c r="F261" s="25"/>
      <c r="G261" s="25"/>
      <c r="O261" s="26"/>
      <c r="P261" s="26"/>
      <c r="Q261" s="26"/>
    </row>
    <row r="262" spans="2:18" hidden="1">
      <c r="B262" s="4">
        <v>21</v>
      </c>
      <c r="C262" s="3"/>
      <c r="D262" s="4"/>
      <c r="E262" s="3"/>
      <c r="F262" s="4"/>
      <c r="G262" s="15">
        <v>7.2916666666666598E-3</v>
      </c>
      <c r="H262" s="16"/>
      <c r="I262" s="17"/>
      <c r="J262" s="17"/>
      <c r="K262" s="17"/>
      <c r="L262" s="14">
        <f>H262+I262+J262+K262</f>
        <v>0</v>
      </c>
      <c r="M262" s="18">
        <f>SODI!$A$3*(H262+I262+J262+K262)</f>
        <v>0</v>
      </c>
      <c r="N262" s="19"/>
      <c r="O262" s="20">
        <f>N262-G262</f>
        <v>-7.2916666666666598E-3</v>
      </c>
      <c r="P262" s="21">
        <f>O262+M262</f>
        <v>-7.2916666666666598E-3</v>
      </c>
      <c r="Q262" s="22">
        <f>P262-P178</f>
        <v>1.7013888888888898E-2</v>
      </c>
      <c r="R262" s="23"/>
    </row>
    <row r="263" spans="2:18" hidden="1">
      <c r="B263" s="4">
        <v>24</v>
      </c>
      <c r="C263" s="3"/>
      <c r="D263" s="4"/>
      <c r="E263" s="3"/>
      <c r="F263" s="4"/>
      <c r="G263" s="15">
        <v>7.6388888888888904E-3</v>
      </c>
      <c r="H263" s="16"/>
      <c r="I263" s="17"/>
      <c r="J263" s="17"/>
      <c r="K263" s="17"/>
      <c r="L263" s="14">
        <f>H263+I263+J263+K263</f>
        <v>0</v>
      </c>
      <c r="M263" s="18">
        <f>SODI!$A$3*(H263+I263+J263+K263)</f>
        <v>0</v>
      </c>
      <c r="N263" s="19"/>
      <c r="O263" s="20">
        <f>N263-G263</f>
        <v>-7.6388888888888904E-3</v>
      </c>
      <c r="P263" s="21">
        <f>O263+M263</f>
        <v>-7.6388888888888904E-3</v>
      </c>
      <c r="Q263" s="22">
        <f>P263-P178</f>
        <v>1.6666666666666666E-2</v>
      </c>
      <c r="R263" s="23"/>
    </row>
    <row r="264" spans="2:18" hidden="1">
      <c r="B264" s="4">
        <v>25</v>
      </c>
      <c r="C264" s="3"/>
      <c r="D264" s="4"/>
      <c r="E264" s="3"/>
      <c r="F264" s="4"/>
      <c r="G264" s="15">
        <v>7.9861111111111105E-3</v>
      </c>
      <c r="H264" s="16"/>
      <c r="I264" s="17"/>
      <c r="J264" s="17"/>
      <c r="K264" s="17"/>
      <c r="L264" s="14">
        <f>H264+I264+J264+K264</f>
        <v>0</v>
      </c>
      <c r="M264" s="18">
        <f>SODI!$A$3*(H264+I264+J264+K264)</f>
        <v>0</v>
      </c>
      <c r="N264" s="19"/>
      <c r="O264" s="20">
        <f>N264-G264</f>
        <v>-7.9861111111111105E-3</v>
      </c>
      <c r="P264" s="21">
        <f>O264+M264</f>
        <v>-7.9861111111111105E-3</v>
      </c>
      <c r="Q264" s="22">
        <f>P264-P178</f>
        <v>1.6319444444444445E-2</v>
      </c>
      <c r="R264" s="23"/>
    </row>
    <row r="265" spans="2:18" hidden="1">
      <c r="B265" s="4">
        <v>26</v>
      </c>
      <c r="C265" s="24"/>
      <c r="D265" s="4"/>
      <c r="E265" s="3"/>
      <c r="F265" s="4"/>
      <c r="G265" s="15">
        <v>8.3333333333333297E-3</v>
      </c>
      <c r="H265" s="16"/>
      <c r="I265" s="17"/>
      <c r="J265" s="17"/>
      <c r="K265" s="17"/>
      <c r="L265" s="14">
        <f>H265+I265+J265+K265</f>
        <v>0</v>
      </c>
      <c r="M265" s="18">
        <f>SODI!$A$3*(H265+I265+J265+K265)</f>
        <v>0</v>
      </c>
      <c r="N265" s="19"/>
      <c r="O265" s="20">
        <f>N265-G265</f>
        <v>-8.3333333333333297E-3</v>
      </c>
      <c r="P265" s="21">
        <f>O265+M265</f>
        <v>-8.3333333333333297E-3</v>
      </c>
      <c r="Q265" s="22">
        <f>P265-P178</f>
        <v>1.5972222222222228E-2</v>
      </c>
      <c r="R265" s="23"/>
    </row>
    <row r="266" spans="2:18" hidden="1">
      <c r="B266" s="25"/>
      <c r="E266" s="27"/>
      <c r="F266" s="25"/>
      <c r="G266" s="25"/>
      <c r="O266" s="26"/>
      <c r="P266" s="26"/>
      <c r="Q266" s="26"/>
    </row>
    <row r="267" spans="2:18" ht="13.8" thickBot="1">
      <c r="B267" s="148" t="s">
        <v>181</v>
      </c>
      <c r="C267" s="148"/>
      <c r="D267" s="148"/>
      <c r="E267" s="148"/>
      <c r="F267" s="148"/>
      <c r="G267" s="148"/>
      <c r="H267" s="148"/>
      <c r="I267" s="148"/>
      <c r="J267" s="148"/>
      <c r="K267" s="148"/>
      <c r="L267" s="148"/>
      <c r="M267" s="148"/>
      <c r="N267" s="148"/>
      <c r="O267" s="148"/>
      <c r="P267" s="148"/>
      <c r="Q267" s="148"/>
      <c r="R267" s="148"/>
    </row>
    <row r="268" spans="2:18">
      <c r="B268" s="142" t="s">
        <v>14</v>
      </c>
      <c r="C268" s="142" t="s">
        <v>18</v>
      </c>
      <c r="D268" s="142" t="s">
        <v>7</v>
      </c>
      <c r="E268" s="149" t="s">
        <v>8</v>
      </c>
      <c r="F268" s="149" t="s">
        <v>5</v>
      </c>
      <c r="G268" s="137" t="s">
        <v>6</v>
      </c>
      <c r="H268" s="139" t="s">
        <v>3</v>
      </c>
      <c r="I268" s="140"/>
      <c r="J268" s="140"/>
      <c r="K268" s="140"/>
      <c r="L268" s="141"/>
      <c r="M268" s="108" t="s">
        <v>0</v>
      </c>
      <c r="N268" s="142" t="s">
        <v>9</v>
      </c>
      <c r="O268" s="144" t="s">
        <v>12</v>
      </c>
      <c r="P268" s="146" t="s">
        <v>13</v>
      </c>
      <c r="Q268" s="133" t="s">
        <v>10</v>
      </c>
      <c r="R268" s="135" t="s">
        <v>11</v>
      </c>
    </row>
    <row r="269" spans="2:18" ht="14.25" customHeight="1">
      <c r="B269" s="143"/>
      <c r="C269" s="143"/>
      <c r="D269" s="143"/>
      <c r="E269" s="150"/>
      <c r="F269" s="150"/>
      <c r="G269" s="138"/>
      <c r="H269" s="14" t="s">
        <v>1</v>
      </c>
      <c r="I269" s="14" t="s">
        <v>2</v>
      </c>
      <c r="J269" s="14" t="s">
        <v>1</v>
      </c>
      <c r="K269" s="30"/>
      <c r="L269" s="13" t="s">
        <v>4</v>
      </c>
      <c r="M269" s="113"/>
      <c r="N269" s="143"/>
      <c r="O269" s="145"/>
      <c r="P269" s="147"/>
      <c r="Q269" s="134"/>
      <c r="R269" s="136"/>
    </row>
    <row r="270" spans="2:18">
      <c r="B270" s="4">
        <v>1</v>
      </c>
      <c r="C270" s="5" t="s">
        <v>45</v>
      </c>
      <c r="D270" s="6">
        <v>1952</v>
      </c>
      <c r="E270" s="5" t="s">
        <v>40</v>
      </c>
      <c r="F270" s="4">
        <v>83</v>
      </c>
      <c r="G270" s="15">
        <v>3.5069444444444445E-2</v>
      </c>
      <c r="H270" s="16"/>
      <c r="I270" s="17"/>
      <c r="J270" s="17"/>
      <c r="K270" s="31"/>
      <c r="L270" s="14">
        <f>H270+I270+J270+K270</f>
        <v>0</v>
      </c>
      <c r="M270" s="18">
        <f>SODI!$A$2*(H270+I270+J270+K270)</f>
        <v>0</v>
      </c>
      <c r="N270" s="19"/>
      <c r="O270" s="20">
        <f>N270-G270</f>
        <v>-3.5069444444444445E-2</v>
      </c>
      <c r="P270" s="21">
        <f>O270+M270</f>
        <v>-3.5069444444444445E-2</v>
      </c>
      <c r="Q270" s="22">
        <v>0</v>
      </c>
      <c r="R270" s="23"/>
    </row>
    <row r="271" spans="2:18">
      <c r="B271" s="4">
        <v>2</v>
      </c>
      <c r="C271" s="5" t="s">
        <v>41</v>
      </c>
      <c r="D271" s="6">
        <v>1981</v>
      </c>
      <c r="E271" s="5" t="s">
        <v>40</v>
      </c>
      <c r="F271" s="4">
        <v>84</v>
      </c>
      <c r="G271" s="15">
        <v>3.5416666666666666E-2</v>
      </c>
      <c r="H271" s="16"/>
      <c r="I271" s="17"/>
      <c r="J271" s="17"/>
      <c r="K271" s="31"/>
      <c r="L271" s="14">
        <f>H271+I271+J271+K271</f>
        <v>0</v>
      </c>
      <c r="M271" s="18">
        <f>SODI!$A$2*(H271+I271+J271+K271)</f>
        <v>0</v>
      </c>
      <c r="N271" s="19" t="s">
        <v>173</v>
      </c>
      <c r="O271" s="20" t="e">
        <f>N271-G271</f>
        <v>#VALUE!</v>
      </c>
      <c r="P271" s="21" t="e">
        <f>O271+M271</f>
        <v>#VALUE!</v>
      </c>
      <c r="Q271" s="22" t="e">
        <f>P271-P270</f>
        <v>#VALUE!</v>
      </c>
      <c r="R271" s="23"/>
    </row>
    <row r="272" spans="2:18" hidden="1">
      <c r="B272" s="4">
        <v>3</v>
      </c>
      <c r="C272" s="3"/>
      <c r="D272" s="4"/>
      <c r="E272" s="3"/>
      <c r="F272" s="4"/>
      <c r="G272" s="15">
        <v>1.0416666666666667E-3</v>
      </c>
      <c r="H272" s="16"/>
      <c r="I272" s="17"/>
      <c r="J272" s="17"/>
      <c r="K272" s="17"/>
      <c r="L272" s="14">
        <f>H272+I272+J272+K272</f>
        <v>0</v>
      </c>
      <c r="M272" s="18">
        <f>SODI!$A$3*(H272+I272+J272+K272)</f>
        <v>0</v>
      </c>
      <c r="N272" s="19"/>
      <c r="O272" s="20">
        <f>N272-G272</f>
        <v>-1.0416666666666667E-3</v>
      </c>
      <c r="P272" s="21">
        <f>O272+M272</f>
        <v>-1.0416666666666667E-3</v>
      </c>
      <c r="Q272" s="22">
        <f>P272-P270</f>
        <v>3.4027777777777775E-2</v>
      </c>
      <c r="R272" s="23"/>
    </row>
    <row r="273" spans="2:17">
      <c r="B273" s="25"/>
      <c r="E273" s="27"/>
      <c r="F273" s="25"/>
      <c r="G273" s="25"/>
      <c r="O273" s="26"/>
      <c r="P273" s="26"/>
      <c r="Q273" s="26"/>
    </row>
    <row r="274" spans="2:17" hidden="1">
      <c r="E274" s="132" t="s">
        <v>16</v>
      </c>
      <c r="F274" s="132"/>
      <c r="G274" s="132"/>
      <c r="H274" s="132"/>
      <c r="I274" s="132"/>
      <c r="J274" s="132"/>
      <c r="K274" s="132"/>
      <c r="L274" s="132"/>
      <c r="M274" s="132"/>
      <c r="N274" s="132"/>
      <c r="O274" s="132"/>
      <c r="P274" s="132"/>
      <c r="Q274" s="132"/>
    </row>
    <row r="275" spans="2:17" hidden="1"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</row>
    <row r="276" spans="2:17" hidden="1">
      <c r="E276" s="132" t="s">
        <v>17</v>
      </c>
      <c r="F276" s="132"/>
      <c r="G276" s="132"/>
      <c r="H276" s="132"/>
      <c r="I276" s="132"/>
      <c r="J276" s="132"/>
      <c r="K276" s="132"/>
      <c r="L276" s="132"/>
      <c r="M276" s="132"/>
      <c r="N276" s="132"/>
      <c r="O276" s="132"/>
      <c r="P276" s="132"/>
      <c r="Q276" s="132"/>
    </row>
    <row r="277" spans="2:17" hidden="1">
      <c r="E277" s="27"/>
      <c r="F277" s="26"/>
      <c r="O277" s="26"/>
      <c r="P277" s="26"/>
      <c r="Q277" s="26"/>
    </row>
    <row r="278" spans="2:17" hidden="1"/>
  </sheetData>
  <dataConsolidate/>
  <mergeCells count="148">
    <mergeCell ref="O176:O177"/>
    <mergeCell ref="P176:P177"/>
    <mergeCell ref="Q176:Q177"/>
    <mergeCell ref="R176:R177"/>
    <mergeCell ref="B175:R175"/>
    <mergeCell ref="B176:B177"/>
    <mergeCell ref="C176:C177"/>
    <mergeCell ref="D176:D177"/>
    <mergeCell ref="E176:E177"/>
    <mergeCell ref="F176:F177"/>
    <mergeCell ref="G176:G177"/>
    <mergeCell ref="H176:L176"/>
    <mergeCell ref="M176:M177"/>
    <mergeCell ref="N176:N177"/>
    <mergeCell ref="M89:M90"/>
    <mergeCell ref="N89:N90"/>
    <mergeCell ref="G117:G118"/>
    <mergeCell ref="H117:L117"/>
    <mergeCell ref="Q89:Q90"/>
    <mergeCell ref="R89:R90"/>
    <mergeCell ref="Q8:Q9"/>
    <mergeCell ref="R8:R9"/>
    <mergeCell ref="B88:R88"/>
    <mergeCell ref="B89:B90"/>
    <mergeCell ref="C89:C90"/>
    <mergeCell ref="D89:D90"/>
    <mergeCell ref="M8:M9"/>
    <mergeCell ref="N8:N9"/>
    <mergeCell ref="B7:R7"/>
    <mergeCell ref="B8:B9"/>
    <mergeCell ref="E89:E90"/>
    <mergeCell ref="F89:F90"/>
    <mergeCell ref="G89:G90"/>
    <mergeCell ref="H89:L89"/>
    <mergeCell ref="G8:G9"/>
    <mergeCell ref="H8:L8"/>
    <mergeCell ref="O89:O90"/>
    <mergeCell ref="P89:P90"/>
    <mergeCell ref="O8:O9"/>
    <mergeCell ref="P8:P9"/>
    <mergeCell ref="M117:M118"/>
    <mergeCell ref="N117:N118"/>
    <mergeCell ref="O117:O118"/>
    <mergeCell ref="P117:P118"/>
    <mergeCell ref="B34:R34"/>
    <mergeCell ref="B35:B36"/>
    <mergeCell ref="C35:C36"/>
    <mergeCell ref="D35:D36"/>
    <mergeCell ref="C8:C9"/>
    <mergeCell ref="D8:D9"/>
    <mergeCell ref="E8:E9"/>
    <mergeCell ref="F8:F9"/>
    <mergeCell ref="B116:R116"/>
    <mergeCell ref="B117:B118"/>
    <mergeCell ref="C117:C118"/>
    <mergeCell ref="D117:D118"/>
    <mergeCell ref="E117:E118"/>
    <mergeCell ref="F117:F118"/>
    <mergeCell ref="Q117:Q118"/>
    <mergeCell ref="R117:R118"/>
    <mergeCell ref="M35:M36"/>
    <mergeCell ref="N35:N36"/>
    <mergeCell ref="O35:O36"/>
    <mergeCell ref="P35:P36"/>
    <mergeCell ref="Q35:Q36"/>
    <mergeCell ref="R35:R36"/>
    <mergeCell ref="O62:O63"/>
    <mergeCell ref="P62:P63"/>
    <mergeCell ref="E35:E36"/>
    <mergeCell ref="F35:F36"/>
    <mergeCell ref="G35:G36"/>
    <mergeCell ref="H35:L35"/>
    <mergeCell ref="M62:M63"/>
    <mergeCell ref="N62:N63"/>
    <mergeCell ref="G62:G63"/>
    <mergeCell ref="H62:L62"/>
    <mergeCell ref="Q62:Q63"/>
    <mergeCell ref="R62:R63"/>
    <mergeCell ref="Q233:Q234"/>
    <mergeCell ref="R233:R234"/>
    <mergeCell ref="B61:R61"/>
    <mergeCell ref="B62:B63"/>
    <mergeCell ref="C62:C63"/>
    <mergeCell ref="D62:D63"/>
    <mergeCell ref="E62:E63"/>
    <mergeCell ref="F62:F63"/>
    <mergeCell ref="G233:G234"/>
    <mergeCell ref="H233:L233"/>
    <mergeCell ref="M233:M234"/>
    <mergeCell ref="N233:N234"/>
    <mergeCell ref="O233:O234"/>
    <mergeCell ref="P233:P234"/>
    <mergeCell ref="O204:O205"/>
    <mergeCell ref="P204:P205"/>
    <mergeCell ref="Q204:Q205"/>
    <mergeCell ref="R204:R205"/>
    <mergeCell ref="B232:R232"/>
    <mergeCell ref="B233:B234"/>
    <mergeCell ref="C233:C234"/>
    <mergeCell ref="D233:D234"/>
    <mergeCell ref="E233:E234"/>
    <mergeCell ref="F233:F234"/>
    <mergeCell ref="E204:E205"/>
    <mergeCell ref="F204:F205"/>
    <mergeCell ref="G204:G205"/>
    <mergeCell ref="H204:L204"/>
    <mergeCell ref="M204:M205"/>
    <mergeCell ref="N204:N205"/>
    <mergeCell ref="E276:Q276"/>
    <mergeCell ref="N144:N145"/>
    <mergeCell ref="O144:O145"/>
    <mergeCell ref="P144:P145"/>
    <mergeCell ref="Q144:Q145"/>
    <mergeCell ref="R144:R145"/>
    <mergeCell ref="B203:R203"/>
    <mergeCell ref="B204:B205"/>
    <mergeCell ref="C204:C205"/>
    <mergeCell ref="D204:D205"/>
    <mergeCell ref="C4:E4"/>
    <mergeCell ref="E274:Q274"/>
    <mergeCell ref="B1:R1"/>
    <mergeCell ref="B3:R3"/>
    <mergeCell ref="B5:R5"/>
    <mergeCell ref="B6:R6"/>
    <mergeCell ref="B2:R2"/>
    <mergeCell ref="G144:G145"/>
    <mergeCell ref="H144:L144"/>
    <mergeCell ref="M144:M145"/>
    <mergeCell ref="B267:R267"/>
    <mergeCell ref="B268:B269"/>
    <mergeCell ref="C268:C269"/>
    <mergeCell ref="D268:D269"/>
    <mergeCell ref="E268:E269"/>
    <mergeCell ref="F268:F269"/>
    <mergeCell ref="G268:G269"/>
    <mergeCell ref="H268:L268"/>
    <mergeCell ref="M268:M269"/>
    <mergeCell ref="N268:N269"/>
    <mergeCell ref="O268:O269"/>
    <mergeCell ref="P268:P269"/>
    <mergeCell ref="Q268:Q269"/>
    <mergeCell ref="R268:R269"/>
    <mergeCell ref="B143:R143"/>
    <mergeCell ref="B144:B145"/>
    <mergeCell ref="C144:C145"/>
    <mergeCell ref="D144:D145"/>
    <mergeCell ref="E144:E145"/>
    <mergeCell ref="F144:F145"/>
  </mergeCells>
  <phoneticPr fontId="0" type="noConversion"/>
  <printOptions horizontalCentered="1"/>
  <pageMargins left="0.19" right="0.14000000000000001" top="0.39370078740157483" bottom="0.39370078740157483" header="0.51181102362204722" footer="0.51181102362204722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activeCell="A2" sqref="A2"/>
    </sheetView>
  </sheetViews>
  <sheetFormatPr defaultRowHeight="13.2"/>
  <cols>
    <col min="1" max="1" width="13.33203125" customWidth="1"/>
  </cols>
  <sheetData>
    <row r="1" spans="1:4">
      <c r="A1" t="s">
        <v>0</v>
      </c>
    </row>
    <row r="2" spans="1:4">
      <c r="A2" s="2">
        <v>2.3148148148148146E-4</v>
      </c>
    </row>
    <row r="3" spans="1:4">
      <c r="A3" s="2">
        <v>3.4722222222222224E-4</v>
      </c>
      <c r="B3" s="1"/>
      <c r="D3" s="1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 SARAKSTS</vt:lpstr>
      <vt:lpstr>1.</vt:lpstr>
      <vt:lpstr>SODI1</vt:lpstr>
      <vt:lpstr>C BIATLONS</vt:lpstr>
      <vt:lpstr>BIATLONS</vt:lpstr>
      <vt:lpstr>SODI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solojuytrefgghjjjj</dc:creator>
  <cp:lastModifiedBy>Windows User</cp:lastModifiedBy>
  <cp:lastPrinted>2019-02-17T09:55:43Z</cp:lastPrinted>
  <dcterms:created xsi:type="dcterms:W3CDTF">2002-01-14T17:32:26Z</dcterms:created>
  <dcterms:modified xsi:type="dcterms:W3CDTF">2019-02-17T13:00:40Z</dcterms:modified>
</cp:coreProperties>
</file>