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iatlons\Triatlons_rezultati 2023\"/>
    </mc:Choice>
  </mc:AlternateContent>
  <xr:revisionPtr revIDLastSave="0" documentId="13_ncr:1_{D8974943-B99B-40D4-AF12-BA1FE7619032}" xr6:coauthVersionLast="47" xr6:coauthVersionMax="47" xr10:uidLastSave="{00000000-0000-0000-0000-000000000000}"/>
  <bookViews>
    <workbookView xWindow="-108" yWindow="-108" windowWidth="23256" windowHeight="12456" tabRatio="886" firstSheet="1" activeTab="24" xr2:uid="{F382382A-5BE4-4AB1-BB98-B4EB25BBAEAF}"/>
  </bookViews>
  <sheets>
    <sheet name="F9" sheetId="1" r:id="rId1"/>
    <sheet name="M9" sheetId="2" r:id="rId2"/>
    <sheet name="F11" sheetId="4" r:id="rId3"/>
    <sheet name="M11" sheetId="3" r:id="rId4"/>
    <sheet name="F13" sheetId="7" r:id="rId5"/>
    <sheet name="M13" sheetId="6" r:id="rId6"/>
    <sheet name="F15" sheetId="9" r:id="rId7"/>
    <sheet name="M15" sheetId="8" r:id="rId8"/>
    <sheet name="F17" sheetId="11" r:id="rId9"/>
    <sheet name="M17" sheetId="10" r:id="rId10"/>
    <sheet name="F19" sheetId="13" r:id="rId11"/>
    <sheet name="M19" sheetId="12" r:id="rId12"/>
    <sheet name="FO" sheetId="15" r:id="rId13"/>
    <sheet name="MO" sheetId="14" r:id="rId14"/>
    <sheet name="F" sheetId="5" r:id="rId15"/>
    <sheet name="M" sheetId="16" r:id="rId16"/>
    <sheet name="F40" sheetId="18" r:id="rId17"/>
    <sheet name="M40" sheetId="17" r:id="rId18"/>
    <sheet name="F50" sheetId="22" r:id="rId19"/>
    <sheet name="M50" sheetId="19" r:id="rId20"/>
    <sheet name="F60" sheetId="21" r:id="rId21"/>
    <sheet name="M60" sheetId="20" r:id="rId22"/>
    <sheet name="M70" sheetId="25" r:id="rId23"/>
    <sheet name="F70" sheetId="30" r:id="rId24"/>
    <sheet name="Klubi" sheetId="29" r:id="rId25"/>
  </sheets>
  <definedNames>
    <definedName name="_xlnm._FilterDatabase" localSheetId="2" hidden="1">'F11'!$A$4:$N$32</definedName>
    <definedName name="_xlnm._FilterDatabase" localSheetId="4" hidden="1">'F13'!$A$4:$M$20</definedName>
    <definedName name="_xlnm._FilterDatabase" localSheetId="6" hidden="1">'F15'!$A$4:$N$20</definedName>
    <definedName name="_xlnm._FilterDatabase" localSheetId="0" hidden="1">'F9'!$A$4:$M$20</definedName>
    <definedName name="_xlnm._FilterDatabase" localSheetId="24" hidden="1">Klubi!$A$5:$E$5</definedName>
    <definedName name="_xlnm._FilterDatabase" localSheetId="15" hidden="1">M!$A$4:$N$97</definedName>
    <definedName name="_xlnm._FilterDatabase" localSheetId="3" hidden="1">'M11'!$A$4:$M$27</definedName>
    <definedName name="_xlnm._FilterDatabase" localSheetId="5" hidden="1">'M13'!$A$4:$N$22</definedName>
    <definedName name="_xlnm._FilterDatabase" localSheetId="7" hidden="1">'M15'!$A$4:$N$37</definedName>
    <definedName name="_xlnm._FilterDatabase" localSheetId="9" hidden="1">'M17'!$A$4:$N$21</definedName>
    <definedName name="_xlnm._FilterDatabase" localSheetId="17" hidden="1">'M40'!$A$4:$N$54</definedName>
    <definedName name="_xlnm._FilterDatabase" localSheetId="19" hidden="1">'M50'!$A$4:$M$20</definedName>
    <definedName name="_xlnm._FilterDatabase" localSheetId="1" hidden="1">'M9'!$A$4:$N$20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1" i="29" l="1"/>
  <c r="N7" i="20"/>
  <c r="L124" i="29" a="1"/>
  <c r="L124" i="29" s="1"/>
  <c r="N55" i="29"/>
  <c r="N56" i="29"/>
  <c r="N57" i="29"/>
  <c r="N58" i="29"/>
  <c r="N47" i="29"/>
  <c r="N48" i="29"/>
  <c r="N49" i="29"/>
  <c r="N121" i="29"/>
  <c r="N59" i="29"/>
  <c r="N6" i="10"/>
  <c r="N8" i="12"/>
  <c r="R10" i="29"/>
  <c r="R8" i="29"/>
  <c r="R9" i="29"/>
  <c r="E124" i="29" a="1"/>
  <c r="E124" i="29" s="1"/>
  <c r="F124" i="29" a="1"/>
  <c r="F124" i="29" s="1"/>
  <c r="G124" i="29" a="1"/>
  <c r="G124" i="29" s="1"/>
  <c r="H124" i="29" a="1"/>
  <c r="H124" i="29" s="1"/>
  <c r="I124" i="29" a="1"/>
  <c r="I124" i="29" s="1"/>
  <c r="J124" i="29" a="1"/>
  <c r="J124" i="29" s="1"/>
  <c r="K124" i="29" a="1"/>
  <c r="K124" i="29" s="1"/>
  <c r="D124" i="29" a="1"/>
  <c r="D124" i="29" s="1"/>
  <c r="E89" i="29"/>
  <c r="F89" i="29"/>
  <c r="G89" i="29"/>
  <c r="H89" i="29"/>
  <c r="I89" i="29"/>
  <c r="J89" i="29"/>
  <c r="K89" i="29"/>
  <c r="L89" i="29"/>
  <c r="M89" i="29"/>
  <c r="D89" i="29"/>
  <c r="E80" i="29" a="1"/>
  <c r="E80" i="29" s="1"/>
  <c r="F80" i="29" a="1"/>
  <c r="F80" i="29" s="1"/>
  <c r="G80" i="29" a="1"/>
  <c r="G80" i="29" s="1"/>
  <c r="H80" i="29" a="1"/>
  <c r="H80" i="29" s="1"/>
  <c r="I80" i="29" a="1"/>
  <c r="I80" i="29" s="1"/>
  <c r="J80" i="29" a="1"/>
  <c r="J80" i="29" s="1"/>
  <c r="K80" i="29" a="1"/>
  <c r="K80" i="29" s="1"/>
  <c r="L80" i="29" a="1"/>
  <c r="L80" i="29" s="1"/>
  <c r="M80" i="29" a="1"/>
  <c r="M80" i="29" s="1"/>
  <c r="D80" i="29" a="1"/>
  <c r="D80" i="29" s="1"/>
  <c r="E61" i="29"/>
  <c r="F61" i="29"/>
  <c r="G61" i="29"/>
  <c r="H61" i="29"/>
  <c r="I61" i="29"/>
  <c r="J61" i="29"/>
  <c r="K61" i="29"/>
  <c r="L61" i="29"/>
  <c r="M61" i="29"/>
  <c r="D61" i="29"/>
  <c r="H50" i="29"/>
  <c r="M50" i="29"/>
  <c r="E50" i="29" a="1"/>
  <c r="E50" i="29" s="1"/>
  <c r="F50" i="29" a="1"/>
  <c r="F50" i="29" s="1"/>
  <c r="G50" i="29" a="1"/>
  <c r="G50" i="29" s="1"/>
  <c r="I50" i="29" a="1"/>
  <c r="I50" i="29" s="1"/>
  <c r="J50" i="29" a="1"/>
  <c r="J50" i="29" s="1"/>
  <c r="K50" i="29" a="1"/>
  <c r="K50" i="29" s="1"/>
  <c r="L50" i="29" a="1"/>
  <c r="L50" i="29" s="1"/>
  <c r="D50" i="29" a="1"/>
  <c r="D50" i="29" s="1"/>
  <c r="E22" i="29"/>
  <c r="F22" i="29"/>
  <c r="G22" i="29"/>
  <c r="H22" i="29"/>
  <c r="K22" i="29"/>
  <c r="L22" i="29"/>
  <c r="I22" i="29" a="1"/>
  <c r="I22" i="29" s="1"/>
  <c r="J22" i="29" a="1"/>
  <c r="J22" i="29" s="1"/>
  <c r="M22" i="29"/>
  <c r="N7" i="29"/>
  <c r="N8" i="29"/>
  <c r="N9" i="29"/>
  <c r="N10" i="29"/>
  <c r="N11" i="29"/>
  <c r="N12" i="29"/>
  <c r="N13" i="29"/>
  <c r="N14" i="29"/>
  <c r="N15" i="29"/>
  <c r="N16" i="29"/>
  <c r="N17" i="29"/>
  <c r="N18" i="29"/>
  <c r="N19" i="29"/>
  <c r="N20" i="29"/>
  <c r="N21" i="29"/>
  <c r="N78" i="29"/>
  <c r="N79" i="29"/>
  <c r="N66" i="29"/>
  <c r="N67" i="29"/>
  <c r="N68" i="29"/>
  <c r="N69" i="29"/>
  <c r="N70" i="29"/>
  <c r="N71" i="29"/>
  <c r="N72" i="29"/>
  <c r="N73" i="29"/>
  <c r="N74" i="29"/>
  <c r="N75" i="29"/>
  <c r="N76" i="29"/>
  <c r="N77" i="29"/>
  <c r="N7" i="10"/>
  <c r="N123" i="29"/>
  <c r="N122" i="29"/>
  <c r="N43" i="29"/>
  <c r="N44" i="29"/>
  <c r="N45" i="29"/>
  <c r="N46" i="29"/>
  <c r="N33" i="29"/>
  <c r="N87" i="29"/>
  <c r="N88" i="29"/>
  <c r="N110" i="29"/>
  <c r="N39" i="29"/>
  <c r="N118" i="29"/>
  <c r="N117" i="29"/>
  <c r="N111" i="29"/>
  <c r="N112" i="29"/>
  <c r="N113" i="29"/>
  <c r="N120" i="29"/>
  <c r="N119" i="29"/>
  <c r="N114" i="29"/>
  <c r="N115" i="29"/>
  <c r="N116" i="29"/>
  <c r="M104" i="29"/>
  <c r="N104" i="29" s="1"/>
  <c r="N29" i="29"/>
  <c r="N11" i="6"/>
  <c r="N103" i="29"/>
  <c r="N28" i="29"/>
  <c r="N19" i="7"/>
  <c r="N99" i="29"/>
  <c r="N100" i="29"/>
  <c r="N101" i="29"/>
  <c r="N93" i="29"/>
  <c r="N6" i="25"/>
  <c r="N6" i="20"/>
  <c r="N8" i="20"/>
  <c r="N9" i="20"/>
  <c r="N10" i="20"/>
  <c r="N11" i="20"/>
  <c r="N12" i="20"/>
  <c r="N13" i="20"/>
  <c r="N5" i="20"/>
  <c r="N7" i="19"/>
  <c r="N6" i="19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5" i="19"/>
  <c r="N8" i="22"/>
  <c r="N7" i="22"/>
  <c r="N6" i="22"/>
  <c r="N12" i="17"/>
  <c r="N6" i="17"/>
  <c r="N7" i="17"/>
  <c r="N8" i="17"/>
  <c r="N9" i="17"/>
  <c r="N10" i="17"/>
  <c r="N11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" i="17"/>
  <c r="N5" i="18"/>
  <c r="N6" i="18"/>
  <c r="N7" i="18"/>
  <c r="N8" i="18"/>
  <c r="N9" i="18"/>
  <c r="N10" i="18"/>
  <c r="N11" i="18"/>
  <c r="N12" i="18"/>
  <c r="N13" i="18"/>
  <c r="N6" i="16"/>
  <c r="N7" i="16"/>
  <c r="N8" i="16"/>
  <c r="N9" i="16"/>
  <c r="N10" i="16"/>
  <c r="N11" i="16"/>
  <c r="N12" i="16"/>
  <c r="N13" i="16"/>
  <c r="N14" i="16"/>
  <c r="N15" i="16"/>
  <c r="N16" i="16"/>
  <c r="N17" i="16"/>
  <c r="N18" i="16"/>
  <c r="N19" i="16"/>
  <c r="N20" i="16"/>
  <c r="N21" i="16"/>
  <c r="N22" i="16"/>
  <c r="N23" i="16"/>
  <c r="N24" i="16"/>
  <c r="N25" i="16"/>
  <c r="N26" i="16"/>
  <c r="N27" i="16"/>
  <c r="N28" i="16"/>
  <c r="N29" i="16"/>
  <c r="N30" i="16"/>
  <c r="N31" i="16"/>
  <c r="N32" i="16"/>
  <c r="N33" i="16"/>
  <c r="N34" i="16"/>
  <c r="N35" i="16"/>
  <c r="N36" i="16"/>
  <c r="N37" i="16"/>
  <c r="N38" i="16"/>
  <c r="N39" i="16"/>
  <c r="N40" i="16"/>
  <c r="N41" i="16"/>
  <c r="N42" i="16"/>
  <c r="N43" i="16"/>
  <c r="N44" i="16"/>
  <c r="N45" i="16"/>
  <c r="N46" i="16"/>
  <c r="N47" i="16"/>
  <c r="N48" i="16"/>
  <c r="N49" i="16"/>
  <c r="N50" i="16"/>
  <c r="N51" i="16"/>
  <c r="N52" i="16"/>
  <c r="N53" i="16"/>
  <c r="N54" i="16"/>
  <c r="N55" i="16"/>
  <c r="N56" i="16"/>
  <c r="N57" i="16"/>
  <c r="N58" i="16"/>
  <c r="N59" i="16"/>
  <c r="N60" i="16"/>
  <c r="N61" i="16"/>
  <c r="N62" i="16"/>
  <c r="N63" i="16"/>
  <c r="N64" i="16"/>
  <c r="N65" i="16"/>
  <c r="N66" i="16"/>
  <c r="N67" i="16"/>
  <c r="N68" i="16"/>
  <c r="N69" i="16"/>
  <c r="N70" i="16"/>
  <c r="N71" i="16"/>
  <c r="N72" i="16"/>
  <c r="N73" i="16"/>
  <c r="N74" i="16"/>
  <c r="N75" i="16"/>
  <c r="N76" i="16"/>
  <c r="N77" i="16"/>
  <c r="N78" i="16"/>
  <c r="N79" i="16"/>
  <c r="N80" i="16"/>
  <c r="N81" i="16"/>
  <c r="N82" i="16"/>
  <c r="N83" i="16"/>
  <c r="N84" i="16"/>
  <c r="N85" i="16"/>
  <c r="N86" i="16"/>
  <c r="N87" i="16"/>
  <c r="N88" i="16"/>
  <c r="N89" i="16"/>
  <c r="N90" i="16"/>
  <c r="N91" i="16"/>
  <c r="N92" i="16"/>
  <c r="N93" i="16"/>
  <c r="N94" i="16"/>
  <c r="N95" i="16"/>
  <c r="N96" i="16"/>
  <c r="N97" i="16"/>
  <c r="N5" i="16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5" i="5"/>
  <c r="N6" i="12"/>
  <c r="N7" i="12"/>
  <c r="N9" i="12"/>
  <c r="N5" i="12"/>
  <c r="N5" i="13"/>
  <c r="N6" i="13"/>
  <c r="N7" i="13"/>
  <c r="N8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N9" i="10"/>
  <c r="N6" i="11"/>
  <c r="N7" i="11"/>
  <c r="N5" i="11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2" i="8"/>
  <c r="N23" i="8"/>
  <c r="N24" i="8"/>
  <c r="N25" i="8"/>
  <c r="N27" i="8"/>
  <c r="N29" i="8"/>
  <c r="N30" i="8"/>
  <c r="N31" i="8"/>
  <c r="N32" i="8"/>
  <c r="N33" i="8"/>
  <c r="N34" i="8"/>
  <c r="N35" i="8"/>
  <c r="N36" i="8"/>
  <c r="N37" i="8"/>
  <c r="N5" i="9"/>
  <c r="N6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6" i="6"/>
  <c r="N7" i="6"/>
  <c r="N8" i="6"/>
  <c r="N9" i="6"/>
  <c r="N10" i="6"/>
  <c r="N12" i="6"/>
  <c r="N13" i="6"/>
  <c r="N14" i="6"/>
  <c r="N15" i="6"/>
  <c r="N16" i="6"/>
  <c r="N17" i="6"/>
  <c r="N18" i="6"/>
  <c r="N19" i="6"/>
  <c r="N20" i="6"/>
  <c r="N21" i="6"/>
  <c r="N22" i="6"/>
  <c r="N5" i="6"/>
  <c r="N20" i="7"/>
  <c r="N7" i="7"/>
  <c r="N8" i="7"/>
  <c r="N9" i="7"/>
  <c r="N10" i="7"/>
  <c r="N11" i="7"/>
  <c r="N12" i="7"/>
  <c r="N13" i="7"/>
  <c r="N14" i="7"/>
  <c r="N15" i="7"/>
  <c r="N16" i="7"/>
  <c r="N17" i="7"/>
  <c r="N18" i="7"/>
  <c r="N6" i="7"/>
  <c r="N5" i="7"/>
  <c r="N27" i="3"/>
  <c r="N26" i="3"/>
  <c r="N25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9" i="3"/>
  <c r="N6" i="3"/>
  <c r="N5" i="3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9" i="4"/>
  <c r="N7" i="4"/>
  <c r="N20" i="2"/>
  <c r="N19" i="2"/>
  <c r="N18" i="2"/>
  <c r="N17" i="2"/>
  <c r="N16" i="2"/>
  <c r="N14" i="2"/>
  <c r="N13" i="2"/>
  <c r="N12" i="2"/>
  <c r="N11" i="2"/>
  <c r="N10" i="2"/>
  <c r="N8" i="2"/>
  <c r="N6" i="2"/>
  <c r="N5" i="2"/>
  <c r="N8" i="3"/>
  <c r="N7" i="3"/>
  <c r="N24" i="3"/>
  <c r="N8" i="4"/>
  <c r="N6" i="4"/>
  <c r="N5" i="4"/>
  <c r="N5" i="30"/>
  <c r="N5" i="25"/>
  <c r="N5" i="22"/>
  <c r="N5" i="14"/>
  <c r="N5" i="15"/>
  <c r="N15" i="2"/>
  <c r="N9" i="2"/>
  <c r="N7" i="2"/>
  <c r="N11" i="1"/>
  <c r="N10" i="1"/>
  <c r="N6" i="1"/>
  <c r="N7" i="1"/>
  <c r="N8" i="1"/>
  <c r="N9" i="1"/>
  <c r="N12" i="1"/>
  <c r="N13" i="1"/>
  <c r="N14" i="1"/>
  <c r="N15" i="1"/>
  <c r="N16" i="1"/>
  <c r="N17" i="1"/>
  <c r="N18" i="1"/>
  <c r="N19" i="1"/>
  <c r="N20" i="1"/>
  <c r="N5" i="1"/>
  <c r="M28" i="8"/>
  <c r="N28" i="8" s="1"/>
  <c r="M26" i="8"/>
  <c r="N26" i="8" s="1"/>
  <c r="M21" i="8"/>
  <c r="N21" i="8" s="1"/>
  <c r="M7" i="8"/>
  <c r="N7" i="8" s="1"/>
  <c r="M6" i="8"/>
  <c r="N6" i="8" s="1"/>
  <c r="M5" i="8"/>
  <c r="N5" i="8" s="1"/>
  <c r="M7" i="2"/>
  <c r="M5" i="10"/>
  <c r="N5" i="10" s="1"/>
  <c r="M23" i="3"/>
  <c r="N23" i="3" s="1"/>
  <c r="M8" i="3"/>
  <c r="M7" i="9"/>
  <c r="N7" i="9" s="1"/>
  <c r="M19" i="7"/>
  <c r="M6" i="7"/>
  <c r="M27" i="4"/>
  <c r="M8" i="4"/>
  <c r="M6" i="4"/>
  <c r="N5" i="21"/>
  <c r="N95" i="29"/>
  <c r="N96" i="29"/>
  <c r="N97" i="29"/>
  <c r="N98" i="29"/>
  <c r="N102" i="29"/>
  <c r="N84" i="29"/>
  <c r="N85" i="29"/>
  <c r="N86" i="29"/>
  <c r="N83" i="29"/>
  <c r="N65" i="29"/>
  <c r="N53" i="29"/>
  <c r="N60" i="29"/>
  <c r="N54" i="29"/>
  <c r="N26" i="29"/>
  <c r="N27" i="29"/>
  <c r="N30" i="29"/>
  <c r="N32" i="29"/>
  <c r="N34" i="29"/>
  <c r="N35" i="29"/>
  <c r="N37" i="29"/>
  <c r="N38" i="29"/>
  <c r="N40" i="29"/>
  <c r="N41" i="29"/>
  <c r="N42" i="29"/>
  <c r="N36" i="29"/>
  <c r="N25" i="29"/>
  <c r="N6" i="29"/>
  <c r="N94" i="29"/>
  <c r="D22" i="29" a="1"/>
  <c r="D22" i="29" s="1"/>
  <c r="M124" i="29" l="1" a="1"/>
  <c r="M124" i="29" s="1"/>
  <c r="P124" i="29" s="1"/>
  <c r="S8" i="29" s="1"/>
  <c r="P80" i="29"/>
  <c r="S9" i="29" s="1"/>
  <c r="P89" i="29"/>
  <c r="P61" i="29"/>
  <c r="P50" i="29" l="1"/>
  <c r="S10" i="29" s="1"/>
  <c r="P22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Ivars</author>
  </authors>
  <commentList>
    <comment ref="B85" authorId="0" shapeId="0" xr:uid="{D3C09950-9356-431E-AB2E-C429BC02D173}">
      <text>
        <r>
          <rPr>
            <b/>
            <sz val="9"/>
            <color indexed="81"/>
            <rFont val="Tahoma"/>
            <charset val="1"/>
          </rPr>
          <t>Ivars:</t>
        </r>
        <r>
          <rPr>
            <sz val="9"/>
            <color indexed="81"/>
            <rFont val="Tahoma"/>
            <charset val="1"/>
          </rPr>
          <t xml:space="preserve">
OPEN GRUPU TAČU NEVĒRTĒ!!!! ŠIE JAU TE BIJA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<sst xmlns="http://schemas.openxmlformats.org/spreadsheetml/2006/main" count="2722" uniqueCount="657">
  <si>
    <t>Full name</t>
  </si>
  <si>
    <t>Group</t>
  </si>
  <si>
    <t>Club</t>
  </si>
  <si>
    <t>Ventspils</t>
  </si>
  <si>
    <t>TOTAL</t>
  </si>
  <si>
    <t>FINAL SCORE</t>
  </si>
  <si>
    <t>F9</t>
  </si>
  <si>
    <t>Maija Meijere</t>
  </si>
  <si>
    <t>DTC "Jaunība"</t>
  </si>
  <si>
    <t>Jelgava</t>
  </si>
  <si>
    <t>M9</t>
  </si>
  <si>
    <t>Manu Treiguts</t>
  </si>
  <si>
    <t>Energy Racing Team</t>
  </si>
  <si>
    <t>Piramida Triathlon Club</t>
  </si>
  <si>
    <t>M11</t>
  </si>
  <si>
    <t>M13</t>
  </si>
  <si>
    <t>M15</t>
  </si>
  <si>
    <t>M17</t>
  </si>
  <si>
    <t>F11</t>
  </si>
  <si>
    <t>Marta Gustiņa</t>
  </si>
  <si>
    <t>Lea Treigute</t>
  </si>
  <si>
    <t>Lada Bogdanova</t>
  </si>
  <si>
    <t>Everts Pikšēns</t>
  </si>
  <si>
    <t>F13</t>
  </si>
  <si>
    <t>Beāte Ziediņa</t>
  </si>
  <si>
    <t>Olivers Leimanis</t>
  </si>
  <si>
    <t>Gustavs Vīksne</t>
  </si>
  <si>
    <t>Sigulda</t>
  </si>
  <si>
    <t>F15</t>
  </si>
  <si>
    <t>Sofija Bindere</t>
  </si>
  <si>
    <t>F19</t>
  </si>
  <si>
    <t>M</t>
  </si>
  <si>
    <t>F40</t>
  </si>
  <si>
    <t>M50</t>
  </si>
  <si>
    <t>Aivars Uzols</t>
  </si>
  <si>
    <t>Toms Pikšēns</t>
  </si>
  <si>
    <t>TRI KAN</t>
  </si>
  <si>
    <t>M60</t>
  </si>
  <si>
    <t>F</t>
  </si>
  <si>
    <t>Jekaterina Gubina</t>
  </si>
  <si>
    <t>Gusts Gudēvics</t>
  </si>
  <si>
    <t>Hugo Barker</t>
  </si>
  <si>
    <t>F50</t>
  </si>
  <si>
    <t>Triatlona Akadēmija</t>
  </si>
  <si>
    <t>Nika Starovoitova</t>
  </si>
  <si>
    <t>Makars Šverniks</t>
  </si>
  <si>
    <t>Nils Kravalis</t>
  </si>
  <si>
    <t>TRIRUNPRO</t>
  </si>
  <si>
    <t>Ieva Pauniņa</t>
  </si>
  <si>
    <t>Triatlona Akademija</t>
  </si>
  <si>
    <t>TriRunPro</t>
  </si>
  <si>
    <t>Elīza Gustiņa</t>
  </si>
  <si>
    <t>Jānis Ruskuls</t>
  </si>
  <si>
    <t>Vieta</t>
  </si>
  <si>
    <t>Klubs</t>
  </si>
  <si>
    <t>Kopā:</t>
  </si>
  <si>
    <t>PUNKTI</t>
  </si>
  <si>
    <t>Sentis Strods</t>
  </si>
  <si>
    <t>RK Mītava</t>
  </si>
  <si>
    <t>Jelgavas SPS</t>
  </si>
  <si>
    <t>KrastiTeam</t>
  </si>
  <si>
    <t>FS Jelgava</t>
  </si>
  <si>
    <t>Triatlona akademija</t>
  </si>
  <si>
    <t>SHARKY</t>
  </si>
  <si>
    <t>Liepāja</t>
  </si>
  <si>
    <t>Individuāli</t>
  </si>
  <si>
    <t>Liepājas SSK</t>
  </si>
  <si>
    <t>Individual</t>
  </si>
  <si>
    <t>Dinamo, Rīga</t>
  </si>
  <si>
    <t>Veronika Sajenko</t>
  </si>
  <si>
    <t>Kate Sniega</t>
  </si>
  <si>
    <t>Linards Gudēvics</t>
  </si>
  <si>
    <t>Edgars Ļitvinckis</t>
  </si>
  <si>
    <t>Maija Marnauza</t>
  </si>
  <si>
    <t>Samanta Kursīte</t>
  </si>
  <si>
    <t>Luīze Gudēvica - Liepiņa</t>
  </si>
  <si>
    <t>Paula Sniega</t>
  </si>
  <si>
    <t>Aliksejs Podoba</t>
  </si>
  <si>
    <t>Nikita Krivenko</t>
  </si>
  <si>
    <t>Roberts Marnauza</t>
  </si>
  <si>
    <t>Nikita Denisenkovs</t>
  </si>
  <si>
    <t>Mārcis Gudēvics</t>
  </si>
  <si>
    <t>Katrina Bombina</t>
  </si>
  <si>
    <t>Rihards Katkovskis</t>
  </si>
  <si>
    <t>Timurs Murnikovs</t>
  </si>
  <si>
    <t>Ričards Pelcis</t>
  </si>
  <si>
    <t>Timurs Kukes</t>
  </si>
  <si>
    <t>Ivans Ļebedevs</t>
  </si>
  <si>
    <t>Sandis Stupinš</t>
  </si>
  <si>
    <t>Eiženija Roze</t>
  </si>
  <si>
    <t>Helmuts Gusts</t>
  </si>
  <si>
    <t>Rolands Putniņš</t>
  </si>
  <si>
    <t>Lukass Lappuķe</t>
  </si>
  <si>
    <t>Juris Gudēvics - Liepiņš</t>
  </si>
  <si>
    <t>Daniels Raks</t>
  </si>
  <si>
    <t>Edijs Sīmanis</t>
  </si>
  <si>
    <t>Uldis Liepa Liepins</t>
  </si>
  <si>
    <t>Vladimirs Logins-Vilkaste</t>
  </si>
  <si>
    <t>Ilze Sniega</t>
  </si>
  <si>
    <t>Evita Leitāne</t>
  </si>
  <si>
    <t>Craig Rose</t>
  </si>
  <si>
    <t>Ilze Klievēna</t>
  </si>
  <si>
    <t>Juris Roze</t>
  </si>
  <si>
    <t>Jurijs Ščetiņins</t>
  </si>
  <si>
    <r>
      <rPr>
        <sz val="10"/>
        <color rgb="FF323232"/>
        <rFont val="Microsoft Sans Serif"/>
        <family val="2"/>
      </rPr>
      <t>F11</t>
    </r>
  </si>
  <si>
    <r>
      <rPr>
        <sz val="10"/>
        <color rgb="FF323232"/>
        <rFont val="Microsoft Sans Serif"/>
        <family val="2"/>
      </rPr>
      <t>F9</t>
    </r>
  </si>
  <si>
    <r>
      <rPr>
        <sz val="10"/>
        <rFont val="Microsoft Sans Serif"/>
        <family val="2"/>
      </rPr>
      <t>Triatlona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Akadēmija</t>
    </r>
  </si>
  <si>
    <r>
      <rPr>
        <sz val="10"/>
        <rFont val="Microsoft Sans Serif"/>
        <family val="2"/>
      </rPr>
      <t>Energy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Racing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Team</t>
    </r>
  </si>
  <si>
    <r>
      <rPr>
        <sz val="10"/>
        <rFont val="Microsoft Sans Serif"/>
        <family val="2"/>
      </rPr>
      <t>Olaines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SC</t>
    </r>
  </si>
  <si>
    <r>
      <rPr>
        <sz val="10"/>
        <rFont val="Microsoft Sans Serif"/>
        <family val="2"/>
      </rPr>
      <t>VBSS</t>
    </r>
  </si>
  <si>
    <r>
      <rPr>
        <sz val="10"/>
        <rFont val="Microsoft Sans Serif"/>
        <family val="2"/>
      </rPr>
      <t>Dobeles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sporta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skola</t>
    </r>
  </si>
  <si>
    <r>
      <rPr>
        <sz val="10"/>
        <rFont val="Microsoft Sans Serif"/>
        <family val="2"/>
      </rPr>
      <t>SSS</t>
    </r>
  </si>
  <si>
    <r>
      <rPr>
        <sz val="10"/>
        <rFont val="Microsoft Sans Serif"/>
        <family val="2"/>
      </rPr>
      <t>Babītes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SK</t>
    </r>
  </si>
  <si>
    <r>
      <rPr>
        <sz val="10"/>
        <rFont val="Microsoft Sans Serif"/>
        <family val="2"/>
      </rPr>
      <t>DTC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"Jaunība"</t>
    </r>
  </si>
  <si>
    <r>
      <rPr>
        <sz val="10"/>
        <rFont val="Microsoft Sans Serif"/>
        <family val="2"/>
      </rPr>
      <t>Rīga</t>
    </r>
  </si>
  <si>
    <r>
      <rPr>
        <sz val="10"/>
        <rFont val="Microsoft Sans Serif"/>
        <family val="2"/>
      </rPr>
      <t>Piramida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triathlon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club</t>
    </r>
  </si>
  <si>
    <r>
      <rPr>
        <sz val="10"/>
        <rFont val="Microsoft Sans Serif"/>
        <family val="2"/>
      </rPr>
      <t>Sigulda</t>
    </r>
  </si>
  <si>
    <r>
      <rPr>
        <sz val="10"/>
        <rFont val="Arial"/>
        <family val="2"/>
      </rPr>
      <t>Marta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Gustiņa</t>
    </r>
  </si>
  <si>
    <r>
      <rPr>
        <sz val="10"/>
        <rFont val="Arial"/>
        <family val="2"/>
      </rPr>
      <t>Lea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Treigute</t>
    </r>
  </si>
  <si>
    <r>
      <rPr>
        <sz val="10"/>
        <rFont val="Arial"/>
        <family val="2"/>
      </rPr>
      <t>Agnese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Vilkena</t>
    </r>
  </si>
  <si>
    <r>
      <rPr>
        <sz val="10"/>
        <rFont val="Arial"/>
        <family val="2"/>
      </rPr>
      <t>Elizabete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Ničipore</t>
    </r>
  </si>
  <si>
    <r>
      <rPr>
        <sz val="10"/>
        <rFont val="Arial"/>
        <family val="2"/>
      </rPr>
      <t>Laura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Jansone</t>
    </r>
  </si>
  <si>
    <r>
      <rPr>
        <sz val="10"/>
        <rFont val="Arial"/>
        <family val="2"/>
      </rPr>
      <t>Margarita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Pavlova</t>
    </r>
  </si>
  <si>
    <r>
      <rPr>
        <sz val="10"/>
        <rFont val="Arial"/>
        <family val="2"/>
      </rPr>
      <t>Elizaveta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Dembrovska</t>
    </r>
  </si>
  <si>
    <r>
      <rPr>
        <sz val="10"/>
        <rFont val="Arial"/>
        <family val="2"/>
      </rPr>
      <t>Elza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Sāra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Zariņa</t>
    </r>
  </si>
  <si>
    <r>
      <rPr>
        <sz val="10"/>
        <rFont val="Arial"/>
        <family val="2"/>
      </rPr>
      <t>Katrīna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Ničipore</t>
    </r>
  </si>
  <si>
    <r>
      <rPr>
        <sz val="10"/>
        <rFont val="Arial"/>
        <family val="2"/>
      </rPr>
      <t>Nika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Starovoitova</t>
    </r>
  </si>
  <si>
    <r>
      <rPr>
        <sz val="10"/>
        <rFont val="Arial"/>
        <family val="2"/>
      </rPr>
      <t>Herta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Lejāne</t>
    </r>
  </si>
  <si>
    <r>
      <rPr>
        <sz val="10"/>
        <rFont val="Arial"/>
        <family val="2"/>
      </rPr>
      <t>Andželika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Galeja</t>
    </r>
  </si>
  <si>
    <r>
      <rPr>
        <sz val="10"/>
        <rFont val="Arial"/>
        <family val="2"/>
      </rPr>
      <t>Karlīne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Grasmane</t>
    </r>
  </si>
  <si>
    <r>
      <rPr>
        <sz val="10"/>
        <rFont val="Arial"/>
        <family val="2"/>
      </rPr>
      <t>Anna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Fogele</t>
    </r>
  </si>
  <si>
    <r>
      <rPr>
        <sz val="10"/>
        <rFont val="Arial"/>
        <family val="2"/>
      </rPr>
      <t>Olīvija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Adelīna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Vaska</t>
    </r>
  </si>
  <si>
    <r>
      <rPr>
        <sz val="10"/>
        <rFont val="Arial"/>
        <family val="2"/>
      </rPr>
      <t>Katrīne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Gucanoviča</t>
    </r>
  </si>
  <si>
    <r>
      <rPr>
        <sz val="10"/>
        <rFont val="Arial"/>
        <family val="2"/>
      </rPr>
      <t>Dārta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Kalniņa</t>
    </r>
  </si>
  <si>
    <r>
      <rPr>
        <sz val="10"/>
        <rFont val="Arial"/>
        <family val="2"/>
      </rPr>
      <t>Jekaterina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Gubina</t>
    </r>
  </si>
  <si>
    <r>
      <rPr>
        <sz val="10"/>
        <rFont val="Arial"/>
        <family val="2"/>
      </rPr>
      <t>Veronika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Sajenko</t>
    </r>
  </si>
  <si>
    <r>
      <rPr>
        <sz val="10"/>
        <rFont val="Arial"/>
        <family val="2"/>
      </rPr>
      <t>Nora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Gucanoviča</t>
    </r>
  </si>
  <si>
    <r>
      <rPr>
        <sz val="10"/>
        <rFont val="Arial"/>
        <family val="2"/>
      </rPr>
      <t>Lelde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Lagzdiņa</t>
    </r>
  </si>
  <si>
    <r>
      <rPr>
        <sz val="10"/>
        <rFont val="Arial"/>
        <family val="2"/>
      </rPr>
      <t>Diāna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Denīze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Gunaja</t>
    </r>
  </si>
  <si>
    <r>
      <rPr>
        <sz val="10"/>
        <rFont val="Arial"/>
        <family val="2"/>
      </rPr>
      <t>Elīza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Lagzdiņa</t>
    </r>
  </si>
  <si>
    <r>
      <rPr>
        <sz val="10"/>
        <rFont val="Microsoft Sans Serif"/>
        <family val="2"/>
      </rPr>
      <t>Panevezys</t>
    </r>
  </si>
  <si>
    <r>
      <rPr>
        <sz val="10"/>
        <rFont val="Microsoft Sans Serif"/>
        <family val="2"/>
      </rPr>
      <t>Reliģija</t>
    </r>
  </si>
  <si>
    <r>
      <rPr>
        <sz val="10"/>
        <rFont val="Microsoft Sans Serif"/>
        <family val="2"/>
      </rPr>
      <t>Cēsis</t>
    </r>
  </si>
  <si>
    <r>
      <rPr>
        <sz val="10"/>
        <rFont val="Arial"/>
        <family val="2"/>
      </rPr>
      <t>Manu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Treiguts</t>
    </r>
    <r>
      <rPr>
        <sz val="10"/>
        <rFont val="Times New Roman"/>
        <family val="1"/>
      </rPr>
      <t xml:space="preserve">                       </t>
    </r>
  </si>
  <si>
    <r>
      <rPr>
        <sz val="10"/>
        <rFont val="Arial"/>
        <family val="2"/>
      </rPr>
      <t>Pauls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Sīlis</t>
    </r>
    <r>
      <rPr>
        <sz val="10"/>
        <rFont val="Times New Roman"/>
        <family val="1"/>
      </rPr>
      <t xml:space="preserve">                               </t>
    </r>
  </si>
  <si>
    <r>
      <rPr>
        <sz val="10"/>
        <rFont val="Arial"/>
        <family val="2"/>
      </rPr>
      <t>Maksims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Strigo</t>
    </r>
    <r>
      <rPr>
        <sz val="10"/>
        <rFont val="Times New Roman"/>
        <family val="1"/>
      </rPr>
      <t xml:space="preserve">                     </t>
    </r>
  </si>
  <si>
    <r>
      <rPr>
        <sz val="10"/>
        <rFont val="Arial"/>
        <family val="2"/>
      </rPr>
      <t>Alberts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Pumpurs</t>
    </r>
    <r>
      <rPr>
        <sz val="10"/>
        <rFont val="Times New Roman"/>
        <family val="1"/>
      </rPr>
      <t xml:space="preserve">                   </t>
    </r>
  </si>
  <si>
    <r>
      <rPr>
        <sz val="10"/>
        <rFont val="Arial"/>
        <family val="2"/>
      </rPr>
      <t>Andrejs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Pohomovs</t>
    </r>
    <r>
      <rPr>
        <sz val="10"/>
        <rFont val="Times New Roman"/>
        <family val="1"/>
      </rPr>
      <t xml:space="preserve">              </t>
    </r>
  </si>
  <si>
    <r>
      <rPr>
        <sz val="10"/>
        <rFont val="Arial"/>
        <family val="2"/>
      </rPr>
      <t>Mihails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Grigorjevs</t>
    </r>
    <r>
      <rPr>
        <sz val="10"/>
        <rFont val="Times New Roman"/>
        <family val="1"/>
      </rPr>
      <t xml:space="preserve">               </t>
    </r>
  </si>
  <si>
    <r>
      <rPr>
        <sz val="10"/>
        <rFont val="Arial"/>
        <family val="2"/>
      </rPr>
      <t>Ernests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Sproģis</t>
    </r>
    <r>
      <rPr>
        <sz val="10"/>
        <rFont val="Times New Roman"/>
        <family val="1"/>
      </rPr>
      <t xml:space="preserve">                    </t>
    </r>
  </si>
  <si>
    <r>
      <rPr>
        <sz val="10"/>
        <rFont val="Arial"/>
        <family val="2"/>
      </rPr>
      <t>Roberts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Jirgensons</t>
    </r>
    <r>
      <rPr>
        <sz val="10"/>
        <rFont val="Times New Roman"/>
        <family val="1"/>
      </rPr>
      <t xml:space="preserve">             </t>
    </r>
  </si>
  <si>
    <r>
      <rPr>
        <sz val="10"/>
        <rFont val="Arial"/>
        <family val="2"/>
      </rPr>
      <t>Damirs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Barkevičs</t>
    </r>
    <r>
      <rPr>
        <sz val="10"/>
        <rFont val="Times New Roman"/>
        <family val="1"/>
      </rPr>
      <t xml:space="preserve">                </t>
    </r>
  </si>
  <si>
    <r>
      <rPr>
        <sz val="10"/>
        <rFont val="Arial"/>
        <family val="2"/>
      </rPr>
      <t>Andžejs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Jirgensons</t>
    </r>
    <r>
      <rPr>
        <sz val="10"/>
        <rFont val="Times New Roman"/>
        <family val="1"/>
      </rPr>
      <t xml:space="preserve">            </t>
    </r>
  </si>
  <si>
    <r>
      <rPr>
        <sz val="10"/>
        <rFont val="Arial"/>
        <family val="2"/>
      </rPr>
      <t>Jegors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Ivanovs</t>
    </r>
    <r>
      <rPr>
        <sz val="10"/>
        <rFont val="Times New Roman"/>
        <family val="1"/>
      </rPr>
      <t xml:space="preserve">                    </t>
    </r>
  </si>
  <si>
    <r>
      <rPr>
        <sz val="10"/>
        <rFont val="Arial"/>
        <family val="2"/>
      </rPr>
      <t>Lotārs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Zeiļa</t>
    </r>
    <r>
      <rPr>
        <sz val="10"/>
        <rFont val="Times New Roman"/>
        <family val="1"/>
      </rPr>
      <t xml:space="preserve">                           </t>
    </r>
  </si>
  <si>
    <r>
      <rPr>
        <sz val="10"/>
        <rFont val="Arial"/>
        <family val="2"/>
      </rPr>
      <t>Artonas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Gelumbauskas</t>
    </r>
    <r>
      <rPr>
        <sz val="10"/>
        <rFont val="Times New Roman"/>
        <family val="1"/>
      </rPr>
      <t xml:space="preserve">     </t>
    </r>
  </si>
  <si>
    <r>
      <rPr>
        <sz val="10"/>
        <rFont val="Arial"/>
        <family val="2"/>
      </rPr>
      <t>Gusts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Bērziņš</t>
    </r>
    <r>
      <rPr>
        <sz val="10"/>
        <rFont val="Times New Roman"/>
        <family val="1"/>
      </rPr>
      <t xml:space="preserve">                       </t>
    </r>
  </si>
  <si>
    <r>
      <rPr>
        <sz val="10"/>
        <rFont val="Arial"/>
        <family val="2"/>
      </rPr>
      <t>Artūrs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Vlasovs</t>
    </r>
    <r>
      <rPr>
        <sz val="10"/>
        <rFont val="Times New Roman"/>
        <family val="1"/>
      </rPr>
      <t xml:space="preserve">                      </t>
    </r>
  </si>
  <si>
    <r>
      <rPr>
        <sz val="10"/>
        <rFont val="Arial"/>
        <family val="2"/>
      </rPr>
      <t>Svens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Batrags</t>
    </r>
    <r>
      <rPr>
        <sz val="10"/>
        <rFont val="Times New Roman"/>
        <family val="1"/>
      </rPr>
      <t xml:space="preserve">                      </t>
    </r>
  </si>
  <si>
    <r>
      <rPr>
        <sz val="10"/>
        <rFont val="Arial"/>
        <family val="2"/>
      </rPr>
      <t>Jegors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Ponasenkovs</t>
    </r>
    <r>
      <rPr>
        <sz val="10"/>
        <rFont val="Times New Roman"/>
        <family val="1"/>
      </rPr>
      <t xml:space="preserve">          </t>
    </r>
  </si>
  <si>
    <r>
      <rPr>
        <sz val="10"/>
        <rFont val="Arial"/>
        <family val="2"/>
      </rPr>
      <t>Nikita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Ščebrenko</t>
    </r>
    <r>
      <rPr>
        <sz val="10"/>
        <rFont val="Times New Roman"/>
        <family val="1"/>
      </rPr>
      <t xml:space="preserve">                 </t>
    </r>
  </si>
  <si>
    <r>
      <rPr>
        <sz val="10"/>
        <rFont val="Arial"/>
        <family val="2"/>
      </rPr>
      <t>Egils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Leimanis</t>
    </r>
    <r>
      <rPr>
        <sz val="10"/>
        <rFont val="Times New Roman"/>
        <family val="1"/>
      </rPr>
      <t xml:space="preserve">                      </t>
    </r>
  </si>
  <si>
    <r>
      <rPr>
        <sz val="10"/>
        <color rgb="FF323232"/>
        <rFont val="Microsoft Sans Serif"/>
        <family val="2"/>
      </rPr>
      <t>F15</t>
    </r>
  </si>
  <si>
    <r>
      <rPr>
        <sz val="10"/>
        <color rgb="FF323232"/>
        <rFont val="Microsoft Sans Serif"/>
        <family val="2"/>
      </rPr>
      <t>FO</t>
    </r>
  </si>
  <si>
    <r>
      <rPr>
        <sz val="10"/>
        <color rgb="FF323232"/>
        <rFont val="Microsoft Sans Serif"/>
        <family val="2"/>
      </rPr>
      <t>F13</t>
    </r>
  </si>
  <si>
    <r>
      <rPr>
        <b/>
        <sz val="10"/>
        <rFont val="Arial"/>
        <family val="2"/>
      </rPr>
      <t>Vizbulīte</t>
    </r>
    <r>
      <rPr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Rukkalne</t>
    </r>
  </si>
  <si>
    <r>
      <rPr>
        <sz val="10"/>
        <color rgb="FF323232"/>
        <rFont val="Microsoft Sans Serif"/>
        <family val="2"/>
      </rPr>
      <t>F70</t>
    </r>
  </si>
  <si>
    <r>
      <rPr>
        <sz val="10"/>
        <rFont val="Microsoft Sans Serif"/>
        <family val="2"/>
      </rPr>
      <t>LTF</t>
    </r>
  </si>
  <si>
    <r>
      <rPr>
        <sz val="10"/>
        <rFont val="Microsoft Sans Serif"/>
        <family val="2"/>
      </rPr>
      <t>Jēkabpils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Sporta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Centrs</t>
    </r>
  </si>
  <si>
    <r>
      <rPr>
        <sz val="10"/>
        <rFont val="Microsoft Sans Serif"/>
        <family val="2"/>
      </rPr>
      <t>SHARKY</t>
    </r>
  </si>
  <si>
    <r>
      <rPr>
        <sz val="10"/>
        <rFont val="Microsoft Sans Serif"/>
        <family val="2"/>
      </rPr>
      <t>TRI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KAN</t>
    </r>
  </si>
  <si>
    <r>
      <rPr>
        <sz val="10"/>
        <rFont val="Microsoft Sans Serif"/>
        <family val="2"/>
      </rPr>
      <t>Ragana</t>
    </r>
  </si>
  <si>
    <r>
      <rPr>
        <sz val="10"/>
        <rFont val="Arial"/>
        <family val="2"/>
      </rPr>
      <t>Elīza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Gustiņa</t>
    </r>
  </si>
  <si>
    <r>
      <rPr>
        <sz val="10"/>
        <rFont val="Arial"/>
        <family val="2"/>
      </rPr>
      <t>Darja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Gubina</t>
    </r>
  </si>
  <si>
    <r>
      <rPr>
        <sz val="10"/>
        <rFont val="Arial"/>
        <family val="2"/>
      </rPr>
      <t>Nadežda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Sulaine</t>
    </r>
  </si>
  <si>
    <r>
      <rPr>
        <sz val="10"/>
        <rFont val="Arial"/>
        <family val="2"/>
      </rPr>
      <t>Adriana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Semjonova</t>
    </r>
  </si>
  <si>
    <r>
      <rPr>
        <sz val="10"/>
        <rFont val="Arial"/>
        <family val="2"/>
      </rPr>
      <t>Letīcija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Ļeonova</t>
    </r>
  </si>
  <si>
    <r>
      <rPr>
        <sz val="10"/>
        <rFont val="Arial"/>
        <family val="2"/>
      </rPr>
      <t>Katrīna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Bombina</t>
    </r>
  </si>
  <si>
    <r>
      <rPr>
        <sz val="10"/>
        <rFont val="Arial"/>
        <family val="2"/>
      </rPr>
      <t>Damiana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Veismane</t>
    </r>
  </si>
  <si>
    <r>
      <rPr>
        <sz val="10"/>
        <rFont val="Arial"/>
        <family val="2"/>
      </rPr>
      <t>Mendija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Lagzdiņa</t>
    </r>
  </si>
  <si>
    <r>
      <rPr>
        <sz val="10"/>
        <rFont val="Arial"/>
        <family val="2"/>
      </rPr>
      <t>Avelina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Kovaļska</t>
    </r>
  </si>
  <si>
    <r>
      <rPr>
        <sz val="10"/>
        <rFont val="Arial"/>
        <family val="2"/>
      </rPr>
      <t>Poļina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Pavlova</t>
    </r>
  </si>
  <si>
    <r>
      <rPr>
        <sz val="10"/>
        <rFont val="Arial"/>
        <family val="2"/>
      </rPr>
      <t>Lada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Bogdānova</t>
    </r>
  </si>
  <si>
    <r>
      <rPr>
        <sz val="10"/>
        <rFont val="Arial"/>
        <family val="2"/>
      </rPr>
      <t>Anna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Fjodorova</t>
    </r>
  </si>
  <si>
    <r>
      <rPr>
        <sz val="10"/>
        <rFont val="Arial"/>
        <family val="2"/>
      </rPr>
      <t>Undīne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Bērziņa</t>
    </r>
  </si>
  <si>
    <r>
      <rPr>
        <sz val="10"/>
        <rFont val="Arial"/>
        <family val="2"/>
      </rPr>
      <t>Anastasija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Vakuļiča</t>
    </r>
  </si>
  <si>
    <r>
      <rPr>
        <sz val="10"/>
        <rFont val="Arial"/>
        <family val="2"/>
      </rPr>
      <t>Ksenija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Krjučkova</t>
    </r>
  </si>
  <si>
    <r>
      <rPr>
        <sz val="10"/>
        <rFont val="Arial"/>
        <family val="2"/>
      </rPr>
      <t>Asnāte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Bērtiņa</t>
    </r>
  </si>
  <si>
    <r>
      <rPr>
        <sz val="10"/>
        <rFont val="Arial"/>
        <family val="2"/>
      </rPr>
      <t>Kata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Andersone</t>
    </r>
  </si>
  <si>
    <r>
      <rPr>
        <sz val="10"/>
        <rFont val="Arial"/>
        <family val="2"/>
      </rPr>
      <t>Elza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Grīnberga</t>
    </r>
  </si>
  <si>
    <r>
      <rPr>
        <sz val="10"/>
        <rFont val="Arial"/>
        <family val="2"/>
      </rPr>
      <t>Līva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Apsīte</t>
    </r>
  </si>
  <si>
    <r>
      <rPr>
        <sz val="10"/>
        <rFont val="Arial"/>
        <family val="2"/>
      </rPr>
      <t>Emīlija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Zeimane</t>
    </r>
  </si>
  <si>
    <r>
      <rPr>
        <sz val="10"/>
        <rFont val="Arial"/>
        <family val="2"/>
      </rPr>
      <t>Ineta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Aulika</t>
    </r>
  </si>
  <si>
    <r>
      <rPr>
        <sz val="10"/>
        <color rgb="FF323232"/>
        <rFont val="Microsoft Sans Serif"/>
        <family val="2"/>
      </rPr>
      <t>M15</t>
    </r>
  </si>
  <si>
    <r>
      <rPr>
        <sz val="10"/>
        <color rgb="FF323232"/>
        <rFont val="Microsoft Sans Serif"/>
        <family val="2"/>
      </rPr>
      <t>MO</t>
    </r>
  </si>
  <si>
    <r>
      <rPr>
        <sz val="10"/>
        <color rgb="FF323232"/>
        <rFont val="Microsoft Sans Serif"/>
        <family val="2"/>
      </rPr>
      <t>M13</t>
    </r>
  </si>
  <si>
    <r>
      <rPr>
        <sz val="10"/>
        <color rgb="FF323232"/>
        <rFont val="Microsoft Sans Serif"/>
        <family val="2"/>
      </rPr>
      <t>M70</t>
    </r>
  </si>
  <si>
    <r>
      <rPr>
        <sz val="10"/>
        <rFont val="Microsoft Sans Serif"/>
        <family val="2"/>
      </rPr>
      <t>Baltijas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Triatlona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klubs</t>
    </r>
  </si>
  <si>
    <r>
      <rPr>
        <sz val="10"/>
        <rFont val="Microsoft Sans Serif"/>
        <family val="2"/>
      </rPr>
      <t>ind,</t>
    </r>
  </si>
  <si>
    <r>
      <rPr>
        <sz val="10"/>
        <rFont val="Arial"/>
        <family val="2"/>
      </rPr>
      <t>Everts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Pikšēns</t>
    </r>
  </si>
  <si>
    <r>
      <rPr>
        <sz val="10"/>
        <rFont val="Arial"/>
        <family val="2"/>
      </rPr>
      <t>Rūdolfs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Žideņš</t>
    </r>
  </si>
  <si>
    <r>
      <rPr>
        <sz val="10"/>
        <rFont val="Arial"/>
        <family val="2"/>
      </rPr>
      <t>Artūrs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Dāvis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Paeglis</t>
    </r>
  </si>
  <si>
    <r>
      <rPr>
        <sz val="10"/>
        <rFont val="Arial"/>
        <family val="2"/>
      </rPr>
      <t>Valts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Skujiņš</t>
    </r>
  </si>
  <si>
    <r>
      <rPr>
        <sz val="10"/>
        <rFont val="Arial"/>
        <family val="2"/>
      </rPr>
      <t>Juris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Celmārs</t>
    </r>
  </si>
  <si>
    <r>
      <rPr>
        <sz val="10"/>
        <rFont val="Arial"/>
        <family val="2"/>
      </rPr>
      <t>Ģirts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Treiguts</t>
    </r>
  </si>
  <si>
    <r>
      <rPr>
        <sz val="10"/>
        <rFont val="Arial"/>
        <family val="2"/>
      </rPr>
      <t>Ralfs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Tulinskis</t>
    </r>
  </si>
  <si>
    <r>
      <rPr>
        <sz val="10"/>
        <rFont val="Arial"/>
        <family val="2"/>
      </rPr>
      <t>Rafaels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Velcis</t>
    </r>
  </si>
  <si>
    <r>
      <rPr>
        <sz val="10"/>
        <rFont val="Arial"/>
        <family val="2"/>
      </rPr>
      <t>Henrijs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Polis</t>
    </r>
  </si>
  <si>
    <r>
      <rPr>
        <sz val="10"/>
        <rFont val="Arial"/>
        <family val="2"/>
      </rPr>
      <t>Iļja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Ivanovs</t>
    </r>
  </si>
  <si>
    <r>
      <rPr>
        <sz val="10"/>
        <rFont val="Arial"/>
        <family val="2"/>
      </rPr>
      <t>Nikolajs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Bobkovs</t>
    </r>
  </si>
  <si>
    <r>
      <rPr>
        <sz val="10"/>
        <rFont val="Arial"/>
        <family val="2"/>
      </rPr>
      <t>Adrians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Markūns</t>
    </r>
  </si>
  <si>
    <r>
      <rPr>
        <sz val="10"/>
        <rFont val="Arial"/>
        <family val="2"/>
      </rPr>
      <t>Daniils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Vakuļičs</t>
    </r>
  </si>
  <si>
    <r>
      <rPr>
        <sz val="10"/>
        <rFont val="Arial"/>
        <family val="2"/>
      </rPr>
      <t>Edvards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Ignatovičs</t>
    </r>
  </si>
  <si>
    <r>
      <rPr>
        <sz val="10"/>
        <rFont val="Arial"/>
        <family val="2"/>
      </rPr>
      <t>Oskars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Miks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Ermansons</t>
    </r>
  </si>
  <si>
    <r>
      <rPr>
        <sz val="10"/>
        <rFont val="Arial"/>
        <family val="2"/>
      </rPr>
      <t>Savva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Mardusevičs</t>
    </r>
  </si>
  <si>
    <r>
      <rPr>
        <sz val="10"/>
        <rFont val="Arial"/>
        <family val="2"/>
      </rPr>
      <t>Nikita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Denisenko</t>
    </r>
  </si>
  <si>
    <r>
      <rPr>
        <sz val="10"/>
        <rFont val="Arial"/>
        <family val="2"/>
      </rPr>
      <t>Klāvs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Armands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Nimma</t>
    </r>
  </si>
  <si>
    <r>
      <rPr>
        <sz val="10"/>
        <rFont val="Arial"/>
        <family val="2"/>
      </rPr>
      <t>Marks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Kolesniks</t>
    </r>
  </si>
  <si>
    <r>
      <rPr>
        <sz val="10"/>
        <rFont val="Arial"/>
        <family val="2"/>
      </rPr>
      <t>Georgijs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Solovejs</t>
    </r>
  </si>
  <si>
    <r>
      <rPr>
        <sz val="10"/>
        <rFont val="Arial"/>
        <family val="2"/>
      </rPr>
      <t>Ernests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Veidemanis</t>
    </r>
  </si>
  <si>
    <r>
      <rPr>
        <sz val="10"/>
        <rFont val="Arial"/>
        <family val="2"/>
      </rPr>
      <t>Nikita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Bižāns</t>
    </r>
  </si>
  <si>
    <r>
      <rPr>
        <sz val="10"/>
        <rFont val="Arial"/>
        <family val="2"/>
      </rPr>
      <t>Kristaps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Lagzdiņš</t>
    </r>
  </si>
  <si>
    <r>
      <rPr>
        <sz val="10"/>
        <rFont val="Arial"/>
        <family val="2"/>
      </rPr>
      <t>Edvards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Pumpurs</t>
    </r>
  </si>
  <si>
    <r>
      <rPr>
        <sz val="10"/>
        <rFont val="Arial"/>
        <family val="2"/>
      </rPr>
      <t>Konstantīns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Rate</t>
    </r>
  </si>
  <si>
    <r>
      <rPr>
        <sz val="10"/>
        <rFont val="Arial"/>
        <family val="2"/>
      </rPr>
      <t>Gustavs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Inkins</t>
    </r>
  </si>
  <si>
    <r>
      <rPr>
        <sz val="10"/>
        <rFont val="Arial"/>
        <family val="2"/>
      </rPr>
      <t>Timurs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Muriničevs</t>
    </r>
  </si>
  <si>
    <r>
      <rPr>
        <sz val="10"/>
        <rFont val="Arial"/>
        <family val="2"/>
      </rPr>
      <t>Agris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Šipkovs</t>
    </r>
  </si>
  <si>
    <r>
      <rPr>
        <sz val="10"/>
        <rFont val="Arial"/>
        <family val="2"/>
      </rPr>
      <t>Artjoms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Agurejevs</t>
    </r>
  </si>
  <si>
    <r>
      <rPr>
        <sz val="10"/>
        <rFont val="Arial"/>
        <family val="2"/>
      </rPr>
      <t>Dinasijs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Dobroštans</t>
    </r>
  </si>
  <si>
    <r>
      <rPr>
        <sz val="10"/>
        <rFont val="Arial"/>
        <family val="2"/>
      </rPr>
      <t>Ģirts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Fogels</t>
    </r>
  </si>
  <si>
    <r>
      <rPr>
        <sz val="10"/>
        <rFont val="Arial"/>
        <family val="2"/>
      </rPr>
      <t>Artūrs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Randars</t>
    </r>
  </si>
  <si>
    <r>
      <rPr>
        <sz val="10"/>
        <rFont val="Arial"/>
        <family val="2"/>
      </rPr>
      <t>Fadejs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Petrovs</t>
    </r>
  </si>
  <si>
    <r>
      <rPr>
        <sz val="10"/>
        <rFont val="Arial"/>
        <family val="2"/>
      </rPr>
      <t>Nikita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Pohomovs</t>
    </r>
  </si>
  <si>
    <r>
      <rPr>
        <sz val="10"/>
        <rFont val="Arial"/>
        <family val="2"/>
      </rPr>
      <t>Vilis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Mednis</t>
    </r>
  </si>
  <si>
    <r>
      <rPr>
        <sz val="10"/>
        <rFont val="Arial"/>
        <family val="2"/>
      </rPr>
      <t>Mareks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Bočkarevs</t>
    </r>
  </si>
  <si>
    <t>ind</t>
  </si>
  <si>
    <r>
      <rPr>
        <sz val="10"/>
        <rFont val="Microsoft Sans Serif"/>
        <family val="2"/>
      </rPr>
      <t>NBS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Triatlona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komanda</t>
    </r>
  </si>
  <si>
    <r>
      <rPr>
        <sz val="10"/>
        <rFont val="Microsoft Sans Serif"/>
        <family val="2"/>
      </rPr>
      <t>TRIRUNPRO</t>
    </r>
  </si>
  <si>
    <r>
      <rPr>
        <sz val="10"/>
        <rFont val="Microsoft Sans Serif"/>
        <family val="2"/>
      </rPr>
      <t>TRIKAN</t>
    </r>
  </si>
  <si>
    <r>
      <rPr>
        <sz val="10"/>
        <rFont val="Microsoft Sans Serif"/>
        <family val="2"/>
      </rPr>
      <t>RWA</t>
    </r>
  </si>
  <si>
    <t>F17</t>
  </si>
  <si>
    <r>
      <rPr>
        <sz val="10"/>
        <rFont val="Arial"/>
        <family val="2"/>
      </rPr>
      <t>Baiba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Medne</t>
    </r>
  </si>
  <si>
    <r>
      <rPr>
        <sz val="10"/>
        <rFont val="Arial"/>
        <family val="2"/>
      </rPr>
      <t>Beate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Bula</t>
    </r>
  </si>
  <si>
    <r>
      <rPr>
        <sz val="10"/>
        <rFont val="Arial"/>
        <family val="2"/>
      </rPr>
      <t>Elza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Šipkova</t>
    </r>
  </si>
  <si>
    <r>
      <rPr>
        <sz val="10"/>
        <rFont val="Arial"/>
        <family val="2"/>
      </rPr>
      <t>Ieva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Pauniņa</t>
    </r>
  </si>
  <si>
    <r>
      <rPr>
        <sz val="10"/>
        <rFont val="Arial"/>
        <family val="2"/>
      </rPr>
      <t>Zoja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Osipova</t>
    </r>
  </si>
  <si>
    <r>
      <rPr>
        <sz val="10"/>
        <rFont val="Arial"/>
        <family val="2"/>
      </rPr>
      <t>Ilze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Sniega</t>
    </r>
  </si>
  <si>
    <r>
      <rPr>
        <sz val="10"/>
        <rFont val="Arial"/>
        <family val="2"/>
      </rPr>
      <t>Elīna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Vilkena</t>
    </r>
  </si>
  <si>
    <r>
      <rPr>
        <sz val="10"/>
        <rFont val="Arial"/>
        <family val="2"/>
      </rPr>
      <t>Evita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Leitāne</t>
    </r>
  </si>
  <si>
    <r>
      <rPr>
        <sz val="10"/>
        <rFont val="Arial"/>
        <family val="2"/>
      </rPr>
      <t>Antra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Roga</t>
    </r>
  </si>
  <si>
    <r>
      <rPr>
        <sz val="10"/>
        <rFont val="Arial"/>
        <family val="2"/>
      </rPr>
      <t>Ieva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Lagzdiņa</t>
    </r>
  </si>
  <si>
    <r>
      <rPr>
        <sz val="10"/>
        <color rgb="FF323232"/>
        <rFont val="Microsoft Sans Serif"/>
        <family val="2"/>
      </rPr>
      <t>M</t>
    </r>
  </si>
  <si>
    <r>
      <rPr>
        <sz val="10"/>
        <color rgb="FF323232"/>
        <rFont val="Microsoft Sans Serif"/>
        <family val="2"/>
      </rPr>
      <t>M17</t>
    </r>
  </si>
  <si>
    <r>
      <rPr>
        <sz val="10"/>
        <color rgb="FF323232"/>
        <rFont val="Microsoft Sans Serif"/>
        <family val="2"/>
      </rPr>
      <t>M19</t>
    </r>
  </si>
  <si>
    <r>
      <rPr>
        <sz val="10"/>
        <color rgb="FF323232"/>
        <rFont val="Microsoft Sans Serif"/>
        <family val="2"/>
      </rPr>
      <t>M40</t>
    </r>
  </si>
  <si>
    <r>
      <rPr>
        <sz val="10"/>
        <color rgb="FF323232"/>
        <rFont val="Microsoft Sans Serif"/>
        <family val="2"/>
      </rPr>
      <t>M50</t>
    </r>
  </si>
  <si>
    <r>
      <rPr>
        <sz val="10"/>
        <color rgb="FF323232"/>
        <rFont val="Microsoft Sans Serif"/>
        <family val="2"/>
      </rPr>
      <t>M60</t>
    </r>
  </si>
  <si>
    <r>
      <rPr>
        <sz val="10"/>
        <rFont val="Microsoft Sans Serif"/>
        <family val="2"/>
      </rPr>
      <t>D-pils/Babīte</t>
    </r>
  </si>
  <si>
    <r>
      <rPr>
        <sz val="10"/>
        <rFont val="Microsoft Sans Serif"/>
        <family val="2"/>
      </rPr>
      <t>Līvāni</t>
    </r>
  </si>
  <si>
    <r>
      <rPr>
        <sz val="10"/>
        <rFont val="Microsoft Sans Serif"/>
        <family val="2"/>
      </rPr>
      <t>Jēkabpils</t>
    </r>
  </si>
  <si>
    <r>
      <rPr>
        <sz val="10"/>
        <rFont val="Microsoft Sans Serif"/>
        <family val="2"/>
      </rPr>
      <t>AQUA</t>
    </r>
  </si>
  <si>
    <r>
      <rPr>
        <sz val="10"/>
        <rFont val="Microsoft Sans Serif"/>
        <family val="2"/>
      </rPr>
      <t>peldēt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neprotu,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skriet</t>
    </r>
    <r>
      <rPr>
        <sz val="10"/>
        <rFont val="Times New Roman"/>
        <family val="1"/>
      </rPr>
      <t xml:space="preserve"> </t>
    </r>
    <r>
      <rPr>
        <sz val="10"/>
        <rFont val="Microsoft Sans Serif"/>
        <family val="2"/>
      </rPr>
      <t>nepatīk</t>
    </r>
  </si>
  <si>
    <r>
      <rPr>
        <sz val="10"/>
        <rFont val="Arial"/>
        <family val="2"/>
      </rPr>
      <t>Artūrs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Liepa</t>
    </r>
  </si>
  <si>
    <r>
      <rPr>
        <sz val="10"/>
        <rFont val="Arial"/>
        <family val="2"/>
      </rPr>
      <t>Artjoms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Gajevskis</t>
    </r>
  </si>
  <si>
    <r>
      <rPr>
        <sz val="10"/>
        <rFont val="Arial"/>
        <family val="2"/>
      </rPr>
      <t>Francis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Daniels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Veģeris</t>
    </r>
  </si>
  <si>
    <r>
      <rPr>
        <sz val="10"/>
        <rFont val="Arial"/>
        <family val="2"/>
      </rPr>
      <t>Maksis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Maksimilians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Veģeris</t>
    </r>
  </si>
  <si>
    <r>
      <rPr>
        <sz val="10"/>
        <rFont val="Arial"/>
        <family val="2"/>
      </rPr>
      <t>Mārcis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Pīnups</t>
    </r>
  </si>
  <si>
    <r>
      <rPr>
        <sz val="10"/>
        <rFont val="Arial"/>
        <family val="2"/>
      </rPr>
      <t>Aijens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Trušins</t>
    </r>
  </si>
  <si>
    <r>
      <rPr>
        <sz val="10"/>
        <rFont val="Arial"/>
        <family val="2"/>
      </rPr>
      <t>Lukass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Lappuķe</t>
    </r>
  </si>
  <si>
    <r>
      <rPr>
        <sz val="10"/>
        <rFont val="Arial"/>
        <family val="2"/>
      </rPr>
      <t>Kristaps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Daugavietis</t>
    </r>
  </si>
  <si>
    <r>
      <rPr>
        <sz val="10"/>
        <rFont val="Arial"/>
        <family val="2"/>
      </rPr>
      <t>Nils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Kravalis</t>
    </r>
  </si>
  <si>
    <r>
      <rPr>
        <sz val="10"/>
        <rFont val="Arial"/>
        <family val="2"/>
      </rPr>
      <t>Gustavs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Vīksne</t>
    </r>
  </si>
  <si>
    <r>
      <rPr>
        <sz val="10"/>
        <rFont val="Arial"/>
        <family val="2"/>
      </rPr>
      <t>Timurs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Kukes</t>
    </r>
  </si>
  <si>
    <r>
      <rPr>
        <sz val="10"/>
        <rFont val="Arial"/>
        <family val="2"/>
      </rPr>
      <t>Guntis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Kuross</t>
    </r>
  </si>
  <si>
    <r>
      <rPr>
        <sz val="10"/>
        <rFont val="Arial"/>
        <family val="2"/>
      </rPr>
      <t>Rostislavs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Pavlovs</t>
    </r>
  </si>
  <si>
    <r>
      <rPr>
        <sz val="10"/>
        <rFont val="Arial"/>
        <family val="2"/>
      </rPr>
      <t>Dairis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Ļedovskojs</t>
    </r>
  </si>
  <si>
    <r>
      <rPr>
        <sz val="10"/>
        <rFont val="Arial"/>
        <family val="2"/>
      </rPr>
      <t>Artūrs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Bierands</t>
    </r>
  </si>
  <si>
    <r>
      <rPr>
        <sz val="10"/>
        <rFont val="Arial"/>
        <family val="2"/>
      </rPr>
      <t>Toms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Balanass</t>
    </r>
  </si>
  <si>
    <r>
      <rPr>
        <sz val="10"/>
        <rFont val="Arial"/>
        <family val="2"/>
      </rPr>
      <t>Linards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Skrinda</t>
    </r>
  </si>
  <si>
    <r>
      <rPr>
        <sz val="10"/>
        <rFont val="Arial"/>
        <family val="2"/>
      </rPr>
      <t>Igors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Gucanovičs</t>
    </r>
  </si>
  <si>
    <r>
      <rPr>
        <sz val="10"/>
        <rFont val="Arial"/>
        <family val="2"/>
      </rPr>
      <t>Nikolajs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Bogdanovs</t>
    </r>
  </si>
  <si>
    <r>
      <rPr>
        <sz val="10"/>
        <rFont val="Arial"/>
        <family val="2"/>
      </rPr>
      <t>Ivars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Timko</t>
    </r>
  </si>
  <si>
    <r>
      <rPr>
        <sz val="10"/>
        <rFont val="Arial"/>
        <family val="2"/>
      </rPr>
      <t>Viesturs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Sīlis</t>
    </r>
  </si>
  <si>
    <r>
      <rPr>
        <sz val="10"/>
        <rFont val="Arial"/>
        <family val="2"/>
      </rPr>
      <t>Jānis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Ozoliņš</t>
    </r>
  </si>
  <si>
    <r>
      <rPr>
        <sz val="10"/>
        <rFont val="Arial"/>
        <family val="2"/>
      </rPr>
      <t>Vilnis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Šķipars</t>
    </r>
  </si>
  <si>
    <r>
      <rPr>
        <sz val="10"/>
        <rFont val="Arial"/>
        <family val="2"/>
      </rPr>
      <t>Māris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Liepa</t>
    </r>
  </si>
  <si>
    <r>
      <rPr>
        <sz val="10"/>
        <rFont val="Arial"/>
        <family val="2"/>
      </rPr>
      <t>Dzintars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Grasmanis</t>
    </r>
  </si>
  <si>
    <r>
      <rPr>
        <sz val="10"/>
        <rFont val="Arial"/>
        <family val="2"/>
      </rPr>
      <t>Toms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Pikšēns</t>
    </r>
  </si>
  <si>
    <r>
      <rPr>
        <sz val="10"/>
        <rFont val="Arial"/>
        <family val="2"/>
      </rPr>
      <t>Edgars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Ozoliņš</t>
    </r>
  </si>
  <si>
    <r>
      <rPr>
        <sz val="10"/>
        <rFont val="Arial"/>
        <family val="2"/>
      </rPr>
      <t>Juris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Rukkalns</t>
    </r>
  </si>
  <si>
    <r>
      <rPr>
        <sz val="10"/>
        <rFont val="Arial"/>
        <family val="2"/>
      </rPr>
      <t>Aleksejs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Laidinens</t>
    </r>
  </si>
  <si>
    <r>
      <rPr>
        <sz val="10"/>
        <rFont val="Arial"/>
        <family val="2"/>
      </rPr>
      <t>Sebastjans</t>
    </r>
    <r>
      <rPr>
        <sz val="10"/>
        <rFont val="Times New Roman"/>
        <family val="1"/>
      </rPr>
      <t xml:space="preserve"> Ž</t>
    </r>
    <r>
      <rPr>
        <sz val="10"/>
        <rFont val="Arial"/>
        <family val="2"/>
      </rPr>
      <t>igarkovs</t>
    </r>
  </si>
  <si>
    <t>Artjoms Voitovs</t>
  </si>
  <si>
    <t>Sergejs Daukšts</t>
  </si>
  <si>
    <t>Valērijs Kņaževs</t>
  </si>
  <si>
    <t>Jevgenijs Dasko</t>
  </si>
  <si>
    <t>Artūrs Sprukts</t>
  </si>
  <si>
    <t>Edijs Endols</t>
  </si>
  <si>
    <t>Sergejs Juhno</t>
  </si>
  <si>
    <r>
      <rPr>
        <sz val="10"/>
        <color rgb="FF323232"/>
        <rFont val="Microsoft Sans Serif"/>
        <family val="2"/>
      </rPr>
      <t>M40</t>
    </r>
    <r>
      <rPr>
        <sz val="11"/>
        <color theme="1"/>
        <rFont val="Calibri"/>
        <family val="2"/>
        <charset val="186"/>
        <scheme val="minor"/>
      </rPr>
      <t/>
    </r>
  </si>
  <si>
    <t>Edijs Avens</t>
  </si>
  <si>
    <t xml:space="preserve">Vjačeslavs Žunda </t>
  </si>
  <si>
    <t>Krišjānis Vēsmiņš</t>
  </si>
  <si>
    <t>Guntis Kārkliņš</t>
  </si>
  <si>
    <t>Pēteris Trokša</t>
  </si>
  <si>
    <t>Roberts Kuiva</t>
  </si>
  <si>
    <t>Artis Lagzdiņš</t>
  </si>
  <si>
    <t>Ilgvars Ebels</t>
  </si>
  <si>
    <t>Ričards Paulavičs</t>
  </si>
  <si>
    <t>Mārtiņš Marenis</t>
  </si>
  <si>
    <t>Kira Radsone</t>
  </si>
  <si>
    <t>Raitis Kalnenieks</t>
  </si>
  <si>
    <t>Romāns Logins</t>
  </si>
  <si>
    <t>Jānis Zāle</t>
  </si>
  <si>
    <t>Paulīna Latsone</t>
  </si>
  <si>
    <t>Jeļena Titova</t>
  </si>
  <si>
    <t>Līva Medne</t>
  </si>
  <si>
    <t>Edgars Porciks</t>
  </si>
  <si>
    <t>Vilnis Vitkovskis</t>
  </si>
  <si>
    <t>Arsens Morins</t>
  </si>
  <si>
    <t>Kristaps Aksjonovs</t>
  </si>
  <si>
    <t>Jevgenijs Kārkliņš</t>
  </si>
  <si>
    <t>Andis Antāns</t>
  </si>
  <si>
    <t>Māris Zāle</t>
  </si>
  <si>
    <t>Artūrs Ķudis</t>
  </si>
  <si>
    <t>Agnese Kempe</t>
  </si>
  <si>
    <t>Vladimirs Kuzmenko</t>
  </si>
  <si>
    <t>Linards Skrinda</t>
  </si>
  <si>
    <t>Karolina Bulko</t>
  </si>
  <si>
    <t>Āris Burkins</t>
  </si>
  <si>
    <t>Jānis Bibis</t>
  </si>
  <si>
    <t>Elvijs Belovs</t>
  </si>
  <si>
    <t>Aleksandrs Nazarovs</t>
  </si>
  <si>
    <t>Arnis Namatēvs</t>
  </si>
  <si>
    <t>Sergejs Kačanovs</t>
  </si>
  <si>
    <t>Maksims Bogdanovs</t>
  </si>
  <si>
    <t>Artis Jurkovskis</t>
  </si>
  <si>
    <t>Toms Tubāns</t>
  </si>
  <si>
    <t>Māris Melnačs</t>
  </si>
  <si>
    <t xml:space="preserve">Oksana Juvčenko </t>
  </si>
  <si>
    <t>Matiass Belovs</t>
  </si>
  <si>
    <t>RUDZITIS Kristaps</t>
  </si>
  <si>
    <t>DAMBIS Tomass</t>
  </si>
  <si>
    <t>AASMETS Nils</t>
  </si>
  <si>
    <t>VEISS Ernests</t>
  </si>
  <si>
    <t>LAPINŠ Didzis</t>
  </si>
  <si>
    <t>Alūksne</t>
  </si>
  <si>
    <t>POLAKA Alise</t>
  </si>
  <si>
    <t>TREZINA Kate Madara</t>
  </si>
  <si>
    <t>ALBERT Evamaria</t>
  </si>
  <si>
    <t>ABRAS Pärtel</t>
  </si>
  <si>
    <t>LAPINA Adrija</t>
  </si>
  <si>
    <t>ABRAS Artur</t>
  </si>
  <si>
    <t>MOLDER Tau Sebastian</t>
  </si>
  <si>
    <t>LEHTME Nora</t>
  </si>
  <si>
    <t>KARTAŠOVA Sofja</t>
  </si>
  <si>
    <t>KÜBAR Andres</t>
  </si>
  <si>
    <t>VEITS Viesturs</t>
  </si>
  <si>
    <t>BELOVS Elvijs</t>
  </si>
  <si>
    <t>MEŽVEVERS Miks</t>
  </si>
  <si>
    <t>OZOLINS Janis</t>
  </si>
  <si>
    <t>MEIJERS Miks</t>
  </si>
  <si>
    <t>KOKOREVICS Edgars</t>
  </si>
  <si>
    <t>PONOMARENKO Andris</t>
  </si>
  <si>
    <r>
      <rPr>
        <sz val="10"/>
        <color theme="1"/>
        <rFont val="Microsoft Sans Serif"/>
        <family val="2"/>
      </rPr>
      <t>M40</t>
    </r>
    <r>
      <rPr>
        <sz val="11"/>
        <color theme="1"/>
        <rFont val="Calibri"/>
        <family val="2"/>
        <charset val="186"/>
        <scheme val="minor"/>
      </rPr>
      <t/>
    </r>
  </si>
  <si>
    <t>OZOLINŠ Janis</t>
  </si>
  <si>
    <r>
      <rPr>
        <sz val="10"/>
        <color rgb="FF323232"/>
        <rFont val="Microsoft Sans Serif"/>
        <family val="2"/>
      </rPr>
      <t>M50</t>
    </r>
    <r>
      <rPr>
        <sz val="11"/>
        <color theme="1"/>
        <rFont val="Calibri"/>
        <family val="2"/>
        <charset val="186"/>
        <scheme val="minor"/>
      </rPr>
      <t/>
    </r>
  </si>
  <si>
    <t>JANKOVSKIS Toms</t>
  </si>
  <si>
    <t>FAINZILBERGS Maksims</t>
  </si>
  <si>
    <t>LOGINS Romans</t>
  </si>
  <si>
    <t>BERZINŠ Raivis</t>
  </si>
  <si>
    <t>KÜTT Ago</t>
  </si>
  <si>
    <t>Ieva Pūce</t>
  </si>
  <si>
    <t>JUNKURS Andris</t>
  </si>
  <si>
    <t>ABELNIECE Anete</t>
  </si>
  <si>
    <t>VEISS Matiss</t>
  </si>
  <si>
    <t>KRUKLINŠ Janis</t>
  </si>
  <si>
    <t>PRIEDITS Matiss</t>
  </si>
  <si>
    <t>BARANOVSKA Tina Sonora</t>
  </si>
  <si>
    <t>ŠUTNINS Jurijs</t>
  </si>
  <si>
    <r>
      <rPr>
        <sz val="10"/>
        <color rgb="FF323232"/>
        <rFont val="Microsoft Sans Serif"/>
        <family val="2"/>
      </rPr>
      <t>M60</t>
    </r>
    <r>
      <rPr>
        <sz val="11"/>
        <color theme="1"/>
        <rFont val="Calibri"/>
        <family val="2"/>
        <charset val="186"/>
        <scheme val="minor"/>
      </rPr>
      <t/>
    </r>
  </si>
  <si>
    <t>Daugavpils</t>
  </si>
  <si>
    <t>Evija Zaica</t>
  </si>
  <si>
    <t>BJC JAUNĪBA</t>
  </si>
  <si>
    <t>Elizabete Juhno</t>
  </si>
  <si>
    <t>Born2Win</t>
  </si>
  <si>
    <t>Dominika Jeļisejeva</t>
  </si>
  <si>
    <t>Babītes SK</t>
  </si>
  <si>
    <t>Poļina Sajenko</t>
  </si>
  <si>
    <t>Ģirts Dembovskis</t>
  </si>
  <si>
    <t>Genrihs Šverniks</t>
  </si>
  <si>
    <t xml:space="preserve">Alberts Mariņičevs                   </t>
  </si>
  <si>
    <t>Daniels Dedelis</t>
  </si>
  <si>
    <t>Artjoms Karpovs</t>
  </si>
  <si>
    <t>Akims Kozirevs</t>
  </si>
  <si>
    <t>Gļebs Rodionovs</t>
  </si>
  <si>
    <t>Emīlija Kovancova</t>
  </si>
  <si>
    <t>Olga Zile</t>
  </si>
  <si>
    <t>Ivans Nečajevs</t>
  </si>
  <si>
    <t>Markuss Kuzmičs</t>
  </si>
  <si>
    <t>Nikita Gladevs</t>
  </si>
  <si>
    <t>Viktors Jurāns</t>
  </si>
  <si>
    <t>Nikita Bižāns</t>
  </si>
  <si>
    <t>Aleksejs Makašins</t>
  </si>
  <si>
    <t>Aleksandrs Kornijenko</t>
  </si>
  <si>
    <t>Mihails Strigo</t>
  </si>
  <si>
    <t>Davids Visockis</t>
  </si>
  <si>
    <t>Deniss Kiruks</t>
  </si>
  <si>
    <t>Timurs Muriņicevs</t>
  </si>
  <si>
    <t>Ričards Čalenko</t>
  </si>
  <si>
    <t>Maksims Stepanovs</t>
  </si>
  <si>
    <t>Beate Jansone</t>
  </si>
  <si>
    <t>21cc/Dobele</t>
  </si>
  <si>
    <t>Anita Lebedeva</t>
  </si>
  <si>
    <t>Sofija Danilevica</t>
  </si>
  <si>
    <t>Kristofers Āboliņš</t>
  </si>
  <si>
    <t>Žans Makarovs</t>
  </si>
  <si>
    <t>Ģirts Radčenko</t>
  </si>
  <si>
    <t>Rasmus Reili</t>
  </si>
  <si>
    <t>Oļegs Ponomarjovs</t>
  </si>
  <si>
    <t>Viktors Žigarkovs</t>
  </si>
  <si>
    <t>Aleksandrs Zilis</t>
  </si>
  <si>
    <t>Vjačeslavs Gajevskis</t>
  </si>
  <si>
    <t>LGS</t>
  </si>
  <si>
    <t xml:space="preserve">Date: </t>
  </si>
  <si>
    <t>22.Apr</t>
  </si>
  <si>
    <t>25.Mar</t>
  </si>
  <si>
    <t>03.Jūn</t>
  </si>
  <si>
    <t>LK 1</t>
  </si>
  <si>
    <t>LK 2</t>
  </si>
  <si>
    <t xml:space="preserve">Latvijas Kausa posms Nr.: </t>
  </si>
  <si>
    <t>LK 3</t>
  </si>
  <si>
    <t>LK 4</t>
  </si>
  <si>
    <t xml:space="preserve">LK 5 </t>
  </si>
  <si>
    <t>LK 6</t>
  </si>
  <si>
    <t>LK 7</t>
  </si>
  <si>
    <t xml:space="preserve">LK 8 </t>
  </si>
  <si>
    <t>LK 9</t>
  </si>
  <si>
    <t>LK 10</t>
  </si>
  <si>
    <t>11.Jūn</t>
  </si>
  <si>
    <t>18.Jūn</t>
  </si>
  <si>
    <t>Vaidava</t>
  </si>
  <si>
    <t>01.Jūl</t>
  </si>
  <si>
    <t>Akvatlons</t>
  </si>
  <si>
    <t>Triatlons, Sprints</t>
  </si>
  <si>
    <t>Triatlons Supersprints</t>
  </si>
  <si>
    <t>Triatlons (standarts)</t>
  </si>
  <si>
    <t>Triatlons (Standarts)</t>
  </si>
  <si>
    <t>Smiltene</t>
  </si>
  <si>
    <t>09.Jūl</t>
  </si>
  <si>
    <t>Triatlons (vid.dist)</t>
  </si>
  <si>
    <t>23.Jūl</t>
  </si>
  <si>
    <t>12.Aug</t>
  </si>
  <si>
    <t>Rīga</t>
  </si>
  <si>
    <t>Triatlons (Distance?)</t>
  </si>
  <si>
    <t>09.Sept</t>
  </si>
  <si>
    <t>Ādaži</t>
  </si>
  <si>
    <r>
      <rPr>
        <sz val="10"/>
        <rFont val="Arial"/>
        <family val="2"/>
      </rPr>
      <t>Venjamins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Mironovs</t>
    </r>
  </si>
  <si>
    <t>Kristiāna Maskava-Pudāne</t>
  </si>
  <si>
    <t>Kate Kamare</t>
  </si>
  <si>
    <t>Nora Sloka</t>
  </si>
  <si>
    <t>Oskars Vidovskis</t>
  </si>
  <si>
    <t>NBS Triatlona komanda</t>
  </si>
  <si>
    <t>Sergejs Kolomicevs</t>
  </si>
  <si>
    <t>Vadims Frolovs</t>
  </si>
  <si>
    <t>Markuss Belruss</t>
  </si>
  <si>
    <t>M19</t>
  </si>
  <si>
    <t>Edgars Nikels</t>
  </si>
  <si>
    <t>Aigars Ločmelis</t>
  </si>
  <si>
    <t>Konstantīns Ahmedovs</t>
  </si>
  <si>
    <t>M40</t>
  </si>
  <si>
    <t>Jānis Vidovskis</t>
  </si>
  <si>
    <t>Alexander Lepsky</t>
  </si>
  <si>
    <t>Lepsky Tri Coaching Systems</t>
  </si>
  <si>
    <t>Ģirc Treiguts</t>
  </si>
  <si>
    <t>Viktorija Markūne</t>
  </si>
  <si>
    <t>Rebeka Okste</t>
  </si>
  <si>
    <t>Valmieras Sporta Skola</t>
  </si>
  <si>
    <t>Rūta Rieksta</t>
  </si>
  <si>
    <t>Kustonis</t>
  </si>
  <si>
    <t>Katrīna Metus</t>
  </si>
  <si>
    <t>Inara Contreras-Egle</t>
  </si>
  <si>
    <t>Benidorm</t>
  </si>
  <si>
    <t>Dārta Rieksta</t>
  </si>
  <si>
    <t>Ļubomila Abramova</t>
  </si>
  <si>
    <t>DTC Jaunība</t>
  </si>
  <si>
    <t>Renate LAPINA</t>
  </si>
  <si>
    <t>Paula Caune</t>
  </si>
  <si>
    <t>Ķekavas Sporta Komplekss</t>
  </si>
  <si>
    <t>Odrija Irbe</t>
  </si>
  <si>
    <t>Linda Katlapa</t>
  </si>
  <si>
    <t>Baltijas Triatlona Klubs</t>
  </si>
  <si>
    <t>Monta Vikštrema</t>
  </si>
  <si>
    <t>Linda Kornete</t>
  </si>
  <si>
    <t>Svjatoslavs Guščins</t>
  </si>
  <si>
    <t>Dominiks Zorins</t>
  </si>
  <si>
    <t>TUSA</t>
  </si>
  <si>
    <t>Henrijs Ķesbers</t>
  </si>
  <si>
    <t>Valmieras sporta skola</t>
  </si>
  <si>
    <t>Olivers Šika</t>
  </si>
  <si>
    <t>L.O.D.E.S.</t>
  </si>
  <si>
    <t>Kristers Zviedris</t>
  </si>
  <si>
    <t>Emīls Spolītis</t>
  </si>
  <si>
    <t>Emīls Dāvis Gelbergs</t>
  </si>
  <si>
    <r>
      <rPr>
        <b/>
        <sz val="10"/>
        <rFont val="Arial"/>
        <family val="2"/>
      </rPr>
      <t>Iļja</t>
    </r>
    <r>
      <rPr>
        <b/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Doroščonoks</t>
    </r>
  </si>
  <si>
    <r>
      <rPr>
        <b/>
        <sz val="10"/>
        <rFont val="Arial"/>
        <family val="2"/>
      </rPr>
      <t>Aleksejs</t>
    </r>
    <r>
      <rPr>
        <b/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Laidinens</t>
    </r>
  </si>
  <si>
    <r>
      <rPr>
        <b/>
        <sz val="10"/>
        <rFont val="Arial"/>
        <family val="2"/>
      </rPr>
      <t>Ričards</t>
    </r>
    <r>
      <rPr>
        <b/>
        <sz val="10"/>
        <rFont val="Times New Roman"/>
        <family val="1"/>
      </rPr>
      <t xml:space="preserve"> </t>
    </r>
    <r>
      <rPr>
        <b/>
        <sz val="10"/>
        <rFont val="Arial"/>
        <family val="2"/>
      </rPr>
      <t>Girgensons</t>
    </r>
  </si>
  <si>
    <t>Sandris Šika</t>
  </si>
  <si>
    <t>Mārtiņš Marnauza</t>
  </si>
  <si>
    <t>Artis Dāvidnieks</t>
  </si>
  <si>
    <t>Aleksejs Demko</t>
  </si>
  <si>
    <t>Edgars Erts</t>
  </si>
  <si>
    <t>Edgars Riekstiņš</t>
  </si>
  <si>
    <t>Gints Trēziņš</t>
  </si>
  <si>
    <t>Jānis Rieksts</t>
  </si>
  <si>
    <t>Trirunpro</t>
  </si>
  <si>
    <t>Kieran Donnelly</t>
  </si>
  <si>
    <t>Olafs Ķeņģis</t>
  </si>
  <si>
    <t>Ventspils Triatlona Klubs</t>
  </si>
  <si>
    <t>Aleksandrs Poplavskis</t>
  </si>
  <si>
    <t>Serovs Pēteris</t>
  </si>
  <si>
    <t>M70</t>
  </si>
  <si>
    <t>Renārs Rieksts</t>
  </si>
  <si>
    <t>Rainers Paeglis</t>
  </si>
  <si>
    <t>SSS</t>
  </si>
  <si>
    <t>Artūrs Dāvis Paeglis</t>
  </si>
  <si>
    <t>Baltijas Triatlona klubs</t>
  </si>
  <si>
    <t>Gints Bukovskis</t>
  </si>
  <si>
    <t>TET</t>
  </si>
  <si>
    <t>Ansis Mežulis</t>
  </si>
  <si>
    <t>Dzintars Harkins</t>
  </si>
  <si>
    <t>Ādolfs Žunna</t>
  </si>
  <si>
    <t>Aleksandrs Serovs</t>
  </si>
  <si>
    <t>Česlavs Gaidis</t>
  </si>
  <si>
    <t>Alvis Zelčs</t>
  </si>
  <si>
    <t>Marians Žukovs</t>
  </si>
  <si>
    <t>Viesturs Dumpis</t>
  </si>
  <si>
    <t>Roberts Pūgulis</t>
  </si>
  <si>
    <t>Toms Rajunčus</t>
  </si>
  <si>
    <t>Dāvis Siminaitis</t>
  </si>
  <si>
    <t>Māris Punculis</t>
  </si>
  <si>
    <t>Otto Gudris</t>
  </si>
  <si>
    <t>Andris Rozentāls</t>
  </si>
  <si>
    <t>Roberts Bondarenko</t>
  </si>
  <si>
    <t>Valdis Pivars</t>
  </si>
  <si>
    <t>Toms Gudris</t>
  </si>
  <si>
    <t>Jurijs Miščuks</t>
  </si>
  <si>
    <t>Didzis Andersons</t>
  </si>
  <si>
    <t>Jaroslav Guščin</t>
  </si>
  <si>
    <t>Babītes SK/Triatlona Akadēmija</t>
  </si>
  <si>
    <t>Emīls Stalažs</t>
  </si>
  <si>
    <t>Olga Turischeva</t>
  </si>
  <si>
    <t>Laura Lasmane</t>
  </si>
  <si>
    <t>Aļika Petrova</t>
  </si>
  <si>
    <t>Kaspars Ušpelis</t>
  </si>
  <si>
    <t>Mārtiņš Kaļva</t>
  </si>
  <si>
    <t>Ingars Ivanovs</t>
  </si>
  <si>
    <t>Jēkabs Ločmelis</t>
  </si>
  <si>
    <t>Yurii Kuchyn</t>
  </si>
  <si>
    <t>Vladislavs Dervans</t>
  </si>
  <si>
    <t>Mārtiņš Mežgailis</t>
  </si>
  <si>
    <t>Nikolajs Verhovskis</t>
  </si>
  <si>
    <t>Gaidis Ceslavs</t>
  </si>
  <si>
    <t>Salvis Andersons</t>
  </si>
  <si>
    <t>Reinis Vītols</t>
  </si>
  <si>
    <t>Dainis Bērziņš</t>
  </si>
  <si>
    <t>Jevgenijs Tarasovs</t>
  </si>
  <si>
    <t>Juris Ščerbickis</t>
  </si>
  <si>
    <t>Ilze Krieviņa</t>
  </si>
  <si>
    <t>Endijs Endols</t>
  </si>
  <si>
    <t>Andris Jubelis</t>
  </si>
  <si>
    <t>Kārlis Būmeisters</t>
  </si>
  <si>
    <t>Oļegs Gulua</t>
  </si>
  <si>
    <t>Ivars Ozoliņš</t>
  </si>
  <si>
    <t>Kaspars Zemītis</t>
  </si>
  <si>
    <t>Edgars Akmeņkalns</t>
  </si>
  <si>
    <t>Andrejs Ļubimovs</t>
  </si>
  <si>
    <t>Anatolijs Macuks</t>
  </si>
  <si>
    <t>Dzintars Kalniņš</t>
  </si>
  <si>
    <t>Armands Rozenbergs</t>
  </si>
  <si>
    <t>Nauris Ķiepe</t>
  </si>
  <si>
    <t>Armands Puravs</t>
  </si>
  <si>
    <t>Ģirts Kalniņš</t>
  </si>
  <si>
    <t>LEPSKY TRI COACHING SYSTEMS</t>
  </si>
  <si>
    <t>Maksim Berjoza</t>
  </si>
  <si>
    <t>Niklāvs Lācis</t>
  </si>
  <si>
    <t xml:space="preserve">??? </t>
  </si>
  <si>
    <t>Sofija Ribakova</t>
  </si>
  <si>
    <t>Babīte SK/Triatlona Akadēmija</t>
  </si>
  <si>
    <t>Daniils Kolotiļins</t>
  </si>
  <si>
    <t>Ventspils Judo Klubs</t>
  </si>
  <si>
    <t>Rojs Klesterovs</t>
  </si>
  <si>
    <t>Lūkass Keišs</t>
  </si>
  <si>
    <t>Ēriks Kārklis</t>
  </si>
  <si>
    <t>Juris Keišs</t>
  </si>
  <si>
    <t>Ivo Irbe</t>
  </si>
  <si>
    <t>Eduards Lipskis</t>
  </si>
  <si>
    <t xml:space="preserve"> </t>
  </si>
  <si>
    <t>MO</t>
  </si>
  <si>
    <t>Sandris Krūmiņš</t>
  </si>
  <si>
    <t>Antons Antonovičs</t>
  </si>
  <si>
    <t>Pāvels Balkovskis</t>
  </si>
  <si>
    <t>Lilija Grundmane</t>
  </si>
  <si>
    <t>FO</t>
  </si>
  <si>
    <t>Maratona klubs</t>
  </si>
  <si>
    <t>Nataļja Ņevostrujeva</t>
  </si>
  <si>
    <t>Linda Sīle</t>
  </si>
  <si>
    <t>Reliģija</t>
  </si>
  <si>
    <t>Anna Maula</t>
  </si>
  <si>
    <t>Ventspils Maratona Klubs</t>
  </si>
  <si>
    <t>Dereks Vištrems</t>
  </si>
  <si>
    <t>Jekaterina Nasekina</t>
  </si>
  <si>
    <t>Konstantīns Ščelobokovs</t>
  </si>
  <si>
    <t>Artūrs Mikus Jurgensons</t>
  </si>
  <si>
    <t>Energy RT</t>
  </si>
  <si>
    <t>Ilona Slavinska</t>
  </si>
  <si>
    <r>
      <rPr>
        <sz val="10"/>
        <rFont val="Arial"/>
        <family val="2"/>
      </rPr>
      <t>Kristiāna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Klestrova</t>
    </r>
  </si>
  <si>
    <r>
      <rPr>
        <sz val="10"/>
        <rFont val="Arial"/>
        <family val="2"/>
      </rPr>
      <t>Jolanta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Grugule</t>
    </r>
  </si>
  <si>
    <t>Pāvels Grigorjevs</t>
  </si>
  <si>
    <t>Mitrofans Slobodjans</t>
  </si>
  <si>
    <t>Vairis Kronbergs</t>
  </si>
  <si>
    <t>Reinhards Grīnbergs</t>
  </si>
  <si>
    <t>Guntis Fortiņš</t>
  </si>
  <si>
    <t>Sergejs Pišinskis</t>
  </si>
  <si>
    <t>Vince Trepanier CA</t>
  </si>
  <si>
    <t>Karina Griķe</t>
  </si>
  <si>
    <t>Ivars Jankovskis</t>
  </si>
  <si>
    <t>Valērijs Kulickis</t>
  </si>
  <si>
    <t>Andis Grandāns</t>
  </si>
  <si>
    <t>Edgars Lujāns</t>
  </si>
  <si>
    <t>Silvestrs Endelis</t>
  </si>
  <si>
    <t>Jānis Silnieks</t>
  </si>
  <si>
    <t>Jurijs(Juris)? Brinkmanis</t>
  </si>
  <si>
    <t>Anda Lātsa</t>
  </si>
  <si>
    <t>Šabatura Elvijs</t>
  </si>
  <si>
    <t>Piedalījies visos posmos (Pagaidām VIENĪGAIS, ko esmu ievērojis)</t>
  </si>
  <si>
    <t xml:space="preserve">Damirs Barkevičs                </t>
  </si>
  <si>
    <t xml:space="preserve">Jegors Ivanovs                    </t>
  </si>
  <si>
    <t xml:space="preserve">Lotārs Zeiļa                           </t>
  </si>
  <si>
    <t>Piramida triathlon club</t>
  </si>
  <si>
    <t>Rūdolfs Žideņš</t>
  </si>
  <si>
    <t>Sebastjans Žigarkovs</t>
  </si>
  <si>
    <t>Guntis Kuross</t>
  </si>
  <si>
    <t>Dairis Ļedovskojs</t>
  </si>
  <si>
    <t>Elza Šipkova</t>
  </si>
  <si>
    <t>Iļja Doroščonoks</t>
  </si>
  <si>
    <t>Zoja Osipova</t>
  </si>
  <si>
    <t>Artūrs Liepa</t>
  </si>
  <si>
    <t>TRIKAN</t>
  </si>
  <si>
    <t>Igors Gucanovičs</t>
  </si>
  <si>
    <t>Māris Liepa</t>
  </si>
  <si>
    <t>Edgars Ozoliņš</t>
  </si>
  <si>
    <t>MO/M40</t>
  </si>
  <si>
    <t>Daniela Leitāne (Zikrataja)</t>
  </si>
  <si>
    <t>Artjoms Gajevskis</t>
  </si>
  <si>
    <t xml:space="preserve">Maksims Strigo                     </t>
  </si>
  <si>
    <t>Neapbalvo 2 vecuma grupās!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</si>
</sst>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0000"/>
      <name val="Calibri"/>
      <family val="2"/>
      <charset val="186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  <charset val="186"/>
    </font>
    <font>
      <sz val="10"/>
      <color rgb="FF323232"/>
      <name val="Microsoft Sans Serif"/>
      <family val="2"/>
    </font>
    <font>
      <sz val="10"/>
      <name val="Microsoft Sans Serif"/>
      <family val="2"/>
    </font>
    <font>
      <sz val="10"/>
      <name val="Arial"/>
      <family val="2"/>
    </font>
    <font>
      <sz val="11"/>
      <color theme="1"/>
      <name val="Calibri"/>
      <family val="2"/>
      <charset val="186"/>
    </font>
    <font>
      <sz val="10"/>
      <name val="Calibri"/>
      <family val="2"/>
      <charset val="186"/>
    </font>
    <font>
      <sz val="10"/>
      <color theme="1"/>
      <name val="Microsoft Sans Serif"/>
      <family val="2"/>
    </font>
    <font>
      <b/>
      <sz val="10"/>
      <name val="Calibri"/>
      <family val="2"/>
      <charset val="186"/>
    </font>
    <font>
      <b/>
      <sz val="10"/>
      <name val="Times New Roman"/>
      <family val="1"/>
    </font>
    <font>
      <sz val="11"/>
      <color rgb="FFFF0000"/>
      <name val="Calibri"/>
      <family val="2"/>
      <charset val="186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rgb="FF7030A0"/>
      <name val="Calibri"/>
      <family val="2"/>
    </font>
    <font>
      <sz val="11"/>
      <color rgb="FF7030A0"/>
      <name val="Calibri"/>
      <family val="2"/>
      <charset val="186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7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2" xfId="0" applyBorder="1" applyAlignment="1">
      <alignment horizontal="center"/>
    </xf>
    <xf numFmtId="0" fontId="6" fillId="0" borderId="1" xfId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0" fillId="4" borderId="0" xfId="0" applyFill="1"/>
    <xf numFmtId="0" fontId="4" fillId="4" borderId="1" xfId="0" applyFont="1" applyFill="1" applyBorder="1"/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0" fillId="5" borderId="1" xfId="0" applyFill="1" applyBorder="1"/>
    <xf numFmtId="0" fontId="0" fillId="5" borderId="4" xfId="0" applyFill="1" applyBorder="1"/>
    <xf numFmtId="0" fontId="15" fillId="0" borderId="1" xfId="0" applyFont="1" applyBorder="1" applyAlignment="1">
      <alignment horizontal="left"/>
    </xf>
    <xf numFmtId="0" fontId="0" fillId="0" borderId="5" xfId="0" applyBorder="1"/>
    <xf numFmtId="0" fontId="13" fillId="0" borderId="1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" xfId="0" applyBorder="1" applyAlignment="1">
      <alignment horizontal="right"/>
    </xf>
    <xf numFmtId="0" fontId="11" fillId="0" borderId="1" xfId="0" applyFont="1" applyBorder="1" applyAlignment="1">
      <alignment horizontal="left"/>
    </xf>
    <xf numFmtId="0" fontId="0" fillId="5" borderId="1" xfId="0" applyFill="1" applyBorder="1" applyAlignment="1">
      <alignment horizontal="right"/>
    </xf>
    <xf numFmtId="0" fontId="4" fillId="2" borderId="5" xfId="0" applyFont="1" applyFill="1" applyBorder="1"/>
    <xf numFmtId="0" fontId="4" fillId="2" borderId="5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/>
    </xf>
    <xf numFmtId="0" fontId="16" fillId="0" borderId="1" xfId="0" applyFont="1" applyBorder="1"/>
    <xf numFmtId="0" fontId="12" fillId="0" borderId="1" xfId="0" applyFont="1" applyBorder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0" fillId="0" borderId="0" xfId="0" applyAlignment="1">
      <alignment wrapText="1"/>
    </xf>
    <xf numFmtId="0" fontId="0" fillId="6" borderId="1" xfId="0" applyFill="1" applyBorder="1"/>
    <xf numFmtId="0" fontId="3" fillId="0" borderId="1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2" fillId="0" borderId="1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13" fillId="0" borderId="2" xfId="0" applyFont="1" applyBorder="1" applyAlignment="1">
      <alignment horizontal="left"/>
    </xf>
    <xf numFmtId="0" fontId="18" fillId="0" borderId="1" xfId="0" applyFont="1" applyBorder="1"/>
    <xf numFmtId="0" fontId="6" fillId="0" borderId="2" xfId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7" borderId="1" xfId="0" applyFill="1" applyBorder="1"/>
    <xf numFmtId="0" fontId="0" fillId="7" borderId="2" xfId="0" applyFill="1" applyBorder="1"/>
    <xf numFmtId="0" fontId="6" fillId="0" borderId="4" xfId="1" applyBorder="1"/>
    <xf numFmtId="0" fontId="0" fillId="7" borderId="0" xfId="0" applyFill="1"/>
    <xf numFmtId="0" fontId="0" fillId="8" borderId="0" xfId="0" applyFill="1"/>
    <xf numFmtId="0" fontId="0" fillId="8" borderId="1" xfId="0" applyFill="1" applyBorder="1"/>
    <xf numFmtId="0" fontId="0" fillId="8" borderId="2" xfId="0" applyFill="1" applyBorder="1"/>
    <xf numFmtId="0" fontId="8" fillId="8" borderId="1" xfId="0" applyFont="1" applyFill="1" applyBorder="1" applyAlignment="1">
      <alignment horizontal="right"/>
    </xf>
    <xf numFmtId="0" fontId="4" fillId="8" borderId="1" xfId="0" applyFont="1" applyFill="1" applyBorder="1"/>
    <xf numFmtId="0" fontId="0" fillId="8" borderId="1" xfId="0" applyFill="1" applyBorder="1" applyAlignment="1">
      <alignment horizontal="right"/>
    </xf>
    <xf numFmtId="0" fontId="0" fillId="8" borderId="1" xfId="0" applyFill="1" applyBorder="1" applyAlignment="1">
      <alignment horizontal="left"/>
    </xf>
    <xf numFmtId="0" fontId="20" fillId="0" borderId="0" xfId="0" applyFont="1"/>
    <xf numFmtId="0" fontId="0" fillId="9" borderId="6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4" fillId="5" borderId="1" xfId="0" applyFont="1" applyFill="1" applyBorder="1"/>
    <xf numFmtId="0" fontId="23" fillId="10" borderId="1" xfId="0" applyFont="1" applyFill="1" applyBorder="1" applyAlignment="1">
      <alignment horizontal="left"/>
    </xf>
    <xf numFmtId="0" fontId="24" fillId="10" borderId="1" xfId="0" applyFont="1" applyFill="1" applyBorder="1"/>
    <xf numFmtId="0" fontId="24" fillId="10" borderId="2" xfId="0" applyFont="1" applyFill="1" applyBorder="1"/>
    <xf numFmtId="0" fontId="0" fillId="0" borderId="1" xfId="0" applyFill="1" applyBorder="1"/>
    <xf numFmtId="0" fontId="0" fillId="0" borderId="0" xfId="0" applyFill="1"/>
    <xf numFmtId="0" fontId="23" fillId="10" borderId="1" xfId="0" applyFont="1" applyFill="1" applyBorder="1" applyAlignment="1">
      <alignment horizontal="right"/>
    </xf>
  </cellXfs>
  <cellStyles count="2">
    <cellStyle name="Normal" xfId="0" builtinId="0"/>
    <cellStyle name="Normal 2" xfId="1" xr:uid="{341CDE67-B682-4B2A-B328-02B034EA35DC}"/>
  </cellStyles>
  <dxfs count="1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EC8F7-735E-4C08-9BD0-A43793FFB6AB}">
  <dimension ref="A1:N20"/>
  <sheetViews>
    <sheetView zoomScale="80" zoomScaleNormal="80" workbookViewId="0">
      <selection activeCell="E26" sqref="E26"/>
    </sheetView>
  </sheetViews>
  <sheetFormatPr defaultRowHeight="14.4" x14ac:dyDescent="0.3"/>
  <cols>
    <col min="1" max="1" width="18.77734375" customWidth="1"/>
    <col min="3" max="3" width="21.21875" customWidth="1"/>
    <col min="4" max="4" width="10.44140625" customWidth="1"/>
    <col min="5" max="5" width="9.6640625" customWidth="1"/>
    <col min="6" max="6" width="10.21875" customWidth="1"/>
    <col min="8" max="8" width="11.21875" customWidth="1"/>
    <col min="9" max="9" width="10" customWidth="1"/>
    <col min="11" max="11" width="9.88671875" customWidth="1"/>
    <col min="12" max="12" width="10.21875" customWidth="1"/>
    <col min="13" max="13" width="9.88671875" customWidth="1"/>
    <col min="14" max="14" width="13.21875" customWidth="1"/>
    <col min="16" max="16" width="10.21875" customWidth="1"/>
  </cols>
  <sheetData>
    <row r="1" spans="1:14" s="41" customFormat="1" ht="28.8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70</v>
      </c>
      <c r="B5" s="18" t="s">
        <v>6</v>
      </c>
      <c r="C5" s="19" t="s">
        <v>58</v>
      </c>
      <c r="D5" s="1">
        <v>21</v>
      </c>
      <c r="E5" s="1"/>
      <c r="F5" s="1"/>
      <c r="G5" s="1"/>
      <c r="H5" s="1"/>
      <c r="I5" s="1">
        <v>28</v>
      </c>
      <c r="J5" s="1"/>
      <c r="K5" s="1"/>
      <c r="L5" s="1"/>
      <c r="M5" s="1"/>
      <c r="N5">
        <f>SUM(D5:M5)</f>
        <v>49</v>
      </c>
    </row>
    <row r="6" spans="1:14" x14ac:dyDescent="0.3">
      <c r="A6" s="1" t="s">
        <v>123</v>
      </c>
      <c r="B6" s="18" t="s">
        <v>105</v>
      </c>
      <c r="C6" s="19" t="s">
        <v>108</v>
      </c>
      <c r="D6" s="1"/>
      <c r="E6" s="1">
        <v>25</v>
      </c>
      <c r="F6" s="1"/>
      <c r="G6" s="1"/>
      <c r="H6" s="1"/>
      <c r="I6" s="1"/>
      <c r="J6" s="1"/>
      <c r="K6" s="1"/>
      <c r="L6" s="1"/>
      <c r="M6" s="1"/>
      <c r="N6">
        <f t="shared" ref="N6:N20" si="0">SUM(D6:M6)</f>
        <v>25</v>
      </c>
    </row>
    <row r="7" spans="1:14" x14ac:dyDescent="0.3">
      <c r="A7" s="1" t="s">
        <v>125</v>
      </c>
      <c r="B7" s="18" t="s">
        <v>105</v>
      </c>
      <c r="C7" s="19" t="s">
        <v>109</v>
      </c>
      <c r="D7" s="1"/>
      <c r="E7" s="1">
        <v>23</v>
      </c>
      <c r="F7" s="1"/>
      <c r="G7" s="1">
        <v>45</v>
      </c>
      <c r="H7" s="1"/>
      <c r="I7" s="1">
        <v>37</v>
      </c>
      <c r="J7" s="1">
        <v>37</v>
      </c>
      <c r="K7" s="1"/>
      <c r="L7" s="1"/>
      <c r="M7" s="1"/>
      <c r="N7" s="56">
        <f t="shared" si="0"/>
        <v>142</v>
      </c>
    </row>
    <row r="8" spans="1:14" x14ac:dyDescent="0.3">
      <c r="A8" s="1" t="s">
        <v>130</v>
      </c>
      <c r="B8" s="18" t="s">
        <v>105</v>
      </c>
      <c r="C8" s="19" t="s">
        <v>111</v>
      </c>
      <c r="D8" s="1"/>
      <c r="E8" s="1">
        <v>21</v>
      </c>
      <c r="F8" s="1"/>
      <c r="G8" s="1"/>
      <c r="H8" s="1"/>
      <c r="I8" s="1"/>
      <c r="J8" s="1"/>
      <c r="K8" s="1"/>
      <c r="L8" s="1"/>
      <c r="M8" s="1"/>
      <c r="N8">
        <f t="shared" si="0"/>
        <v>21</v>
      </c>
    </row>
    <row r="9" spans="1:14" x14ac:dyDescent="0.3">
      <c r="A9" s="1" t="s">
        <v>133</v>
      </c>
      <c r="B9" s="18" t="s">
        <v>105</v>
      </c>
      <c r="C9" s="19" t="s">
        <v>108</v>
      </c>
      <c r="D9" s="1"/>
      <c r="E9" s="1">
        <v>19</v>
      </c>
      <c r="F9" s="1"/>
      <c r="G9" s="1"/>
      <c r="H9" s="1"/>
      <c r="I9" s="1"/>
      <c r="J9" s="1"/>
      <c r="K9" s="1"/>
      <c r="L9" s="1"/>
      <c r="M9" s="1"/>
      <c r="N9">
        <f t="shared" si="0"/>
        <v>19</v>
      </c>
    </row>
    <row r="10" spans="1:14" x14ac:dyDescent="0.3">
      <c r="A10" s="1" t="s">
        <v>134</v>
      </c>
      <c r="B10" s="18" t="s">
        <v>105</v>
      </c>
      <c r="C10" s="19" t="s">
        <v>13</v>
      </c>
      <c r="D10" s="1">
        <v>25</v>
      </c>
      <c r="E10" s="1">
        <v>17</v>
      </c>
      <c r="F10" s="57">
        <v>45</v>
      </c>
      <c r="G10" s="57">
        <v>50</v>
      </c>
      <c r="H10" s="57">
        <v>50</v>
      </c>
      <c r="I10" s="57">
        <v>40</v>
      </c>
      <c r="J10" s="57">
        <v>50</v>
      </c>
      <c r="K10" s="1">
        <v>40</v>
      </c>
      <c r="L10" s="57">
        <v>50</v>
      </c>
      <c r="M10" s="1"/>
      <c r="N10" s="56">
        <f>(4*50+45+40)</f>
        <v>285</v>
      </c>
    </row>
    <row r="11" spans="1:14" x14ac:dyDescent="0.3">
      <c r="A11" s="1" t="s">
        <v>135</v>
      </c>
      <c r="B11" s="18" t="s">
        <v>105</v>
      </c>
      <c r="C11" s="19" t="s">
        <v>13</v>
      </c>
      <c r="D11" s="1">
        <v>23</v>
      </c>
      <c r="E11" s="1">
        <v>15</v>
      </c>
      <c r="F11" s="57">
        <v>50</v>
      </c>
      <c r="G11" s="57">
        <v>40</v>
      </c>
      <c r="H11" s="57">
        <v>45</v>
      </c>
      <c r="I11" s="1">
        <v>31</v>
      </c>
      <c r="J11" s="57">
        <v>45</v>
      </c>
      <c r="K11" s="57">
        <v>37</v>
      </c>
      <c r="L11" s="57">
        <v>45</v>
      </c>
      <c r="M11" s="1"/>
      <c r="N11" s="56">
        <f>F11+L11+J11+H11+G11+K11</f>
        <v>262</v>
      </c>
    </row>
    <row r="12" spans="1:14" x14ac:dyDescent="0.3">
      <c r="A12" s="1" t="s">
        <v>136</v>
      </c>
      <c r="B12" s="18" t="s">
        <v>105</v>
      </c>
      <c r="C12" s="19" t="s">
        <v>106</v>
      </c>
      <c r="D12" s="1"/>
      <c r="E12" s="1">
        <v>13</v>
      </c>
      <c r="F12" s="1"/>
      <c r="G12" s="1"/>
      <c r="H12" s="1"/>
      <c r="I12" s="1">
        <v>34</v>
      </c>
      <c r="J12" s="1"/>
      <c r="K12" s="1"/>
      <c r="L12" s="1"/>
      <c r="M12" s="1"/>
      <c r="N12">
        <f t="shared" si="0"/>
        <v>47</v>
      </c>
    </row>
    <row r="13" spans="1:14" x14ac:dyDescent="0.3">
      <c r="A13" s="1" t="s">
        <v>137</v>
      </c>
      <c r="B13" s="18" t="s">
        <v>105</v>
      </c>
      <c r="C13" s="19" t="s">
        <v>111</v>
      </c>
      <c r="D13" s="1"/>
      <c r="E13" s="1">
        <v>11</v>
      </c>
      <c r="F13" s="1"/>
      <c r="G13" s="1"/>
      <c r="H13" s="1"/>
      <c r="I13" s="1"/>
      <c r="J13" s="1"/>
      <c r="K13" s="1"/>
      <c r="L13" s="1"/>
      <c r="M13" s="1"/>
      <c r="N13">
        <f t="shared" si="0"/>
        <v>11</v>
      </c>
    </row>
    <row r="14" spans="1:14" x14ac:dyDescent="0.3">
      <c r="A14" s="1" t="s">
        <v>138</v>
      </c>
      <c r="B14" s="18" t="s">
        <v>105</v>
      </c>
      <c r="C14" s="19" t="s">
        <v>116</v>
      </c>
      <c r="D14" s="1"/>
      <c r="E14" s="1">
        <v>10</v>
      </c>
      <c r="F14" s="1"/>
      <c r="G14" s="1"/>
      <c r="H14" s="1"/>
      <c r="I14" s="1"/>
      <c r="J14" s="1"/>
      <c r="K14" s="1"/>
      <c r="L14" s="1"/>
      <c r="M14" s="1"/>
      <c r="N14">
        <f t="shared" si="0"/>
        <v>10</v>
      </c>
    </row>
    <row r="15" spans="1:14" x14ac:dyDescent="0.3">
      <c r="A15" s="1" t="s">
        <v>139</v>
      </c>
      <c r="B15" s="18" t="s">
        <v>105</v>
      </c>
      <c r="C15" s="19" t="s">
        <v>111</v>
      </c>
      <c r="D15" s="1"/>
      <c r="E15" s="1">
        <v>9</v>
      </c>
      <c r="F15" s="1"/>
      <c r="G15" s="1"/>
      <c r="H15" s="1"/>
      <c r="I15" s="1"/>
      <c r="J15" s="1"/>
      <c r="K15" s="1"/>
      <c r="L15" s="1"/>
      <c r="M15" s="1"/>
      <c r="N15">
        <f t="shared" si="0"/>
        <v>9</v>
      </c>
    </row>
    <row r="16" spans="1:14" x14ac:dyDescent="0.3">
      <c r="A16" s="1" t="s">
        <v>486</v>
      </c>
      <c r="B16" s="38" t="s">
        <v>6</v>
      </c>
      <c r="C16" s="19"/>
      <c r="D16" s="1"/>
      <c r="E16" s="1"/>
      <c r="F16" s="1"/>
      <c r="G16" s="1">
        <v>37</v>
      </c>
      <c r="H16" s="1"/>
      <c r="I16" s="1"/>
      <c r="J16" s="1"/>
      <c r="K16" s="1"/>
      <c r="L16" s="1"/>
      <c r="M16" s="1"/>
      <c r="N16">
        <f t="shared" si="0"/>
        <v>37</v>
      </c>
    </row>
    <row r="17" spans="1:14" x14ac:dyDescent="0.3">
      <c r="A17" s="1" t="s">
        <v>382</v>
      </c>
      <c r="B17" s="38" t="s">
        <v>6</v>
      </c>
      <c r="C17" s="19" t="s">
        <v>383</v>
      </c>
      <c r="D17" s="1"/>
      <c r="E17" s="1"/>
      <c r="F17" s="1"/>
      <c r="G17" s="1"/>
      <c r="H17" s="1">
        <v>40</v>
      </c>
      <c r="I17" s="1"/>
      <c r="J17" s="1">
        <v>40</v>
      </c>
      <c r="K17" s="1"/>
      <c r="L17" s="1"/>
      <c r="M17" s="1"/>
      <c r="N17">
        <f t="shared" si="0"/>
        <v>80</v>
      </c>
    </row>
    <row r="18" spans="1:14" x14ac:dyDescent="0.3">
      <c r="A18" s="1" t="s">
        <v>487</v>
      </c>
      <c r="B18" s="45" t="s">
        <v>6</v>
      </c>
      <c r="C18" s="19" t="s">
        <v>488</v>
      </c>
      <c r="D18" s="1"/>
      <c r="E18" s="1"/>
      <c r="F18" s="1"/>
      <c r="G18" s="1"/>
      <c r="H18" s="1"/>
      <c r="I18" s="1">
        <v>50</v>
      </c>
      <c r="J18" s="1"/>
      <c r="K18" s="1">
        <v>50</v>
      </c>
      <c r="L18" s="1"/>
      <c r="M18" s="1"/>
      <c r="N18">
        <f t="shared" si="0"/>
        <v>100</v>
      </c>
    </row>
    <row r="19" spans="1:14" x14ac:dyDescent="0.3">
      <c r="A19" s="1" t="s">
        <v>489</v>
      </c>
      <c r="B19" s="45" t="s">
        <v>6</v>
      </c>
      <c r="C19" s="19" t="s">
        <v>488</v>
      </c>
      <c r="D19" s="1"/>
      <c r="E19" s="1"/>
      <c r="F19" s="1"/>
      <c r="G19" s="1"/>
      <c r="H19" s="1"/>
      <c r="I19" s="1">
        <v>45</v>
      </c>
      <c r="J19" s="1"/>
      <c r="K19" s="1">
        <v>45</v>
      </c>
      <c r="L19" s="1"/>
      <c r="M19" s="1"/>
      <c r="N19">
        <f t="shared" si="0"/>
        <v>90</v>
      </c>
    </row>
    <row r="20" spans="1:14" x14ac:dyDescent="0.3">
      <c r="A20" s="1" t="s">
        <v>587</v>
      </c>
      <c r="B20" s="50" t="s">
        <v>6</v>
      </c>
      <c r="C20" s="1"/>
      <c r="D20" s="1"/>
      <c r="E20" s="1"/>
      <c r="F20" s="1"/>
      <c r="G20" s="1"/>
      <c r="H20" s="1"/>
      <c r="I20" s="1"/>
      <c r="J20" s="1"/>
      <c r="K20" s="1">
        <v>34</v>
      </c>
      <c r="L20" s="1"/>
      <c r="M20" s="1"/>
      <c r="N20">
        <f t="shared" si="0"/>
        <v>34</v>
      </c>
    </row>
  </sheetData>
  <autoFilter ref="A4:M20" xr:uid="{3D9EC8F7-735E-4C08-9BD0-A43793FFB6AB}"/>
  <sortState xmlns:xlrd2="http://schemas.microsoft.com/office/spreadsheetml/2017/richdata2" ref="A5:O12">
    <sortCondition descending="1" ref="N5:N12"/>
  </sortState>
  <phoneticPr fontId="5" type="noConversion"/>
  <conditionalFormatting sqref="A5:A20">
    <cfRule type="duplicateValues" dxfId="157" priority="218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1693A-B96B-4574-A636-1D9B8A537D6C}">
  <dimension ref="A1:N21"/>
  <sheetViews>
    <sheetView zoomScale="80" zoomScaleNormal="80" workbookViewId="0">
      <selection activeCell="G18" sqref="G18"/>
    </sheetView>
  </sheetViews>
  <sheetFormatPr defaultRowHeight="14.4" x14ac:dyDescent="0.3"/>
  <cols>
    <col min="1" max="1" width="22.77734375" customWidth="1"/>
    <col min="3" max="3" width="23.21875" customWidth="1"/>
    <col min="14" max="14" width="12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270</v>
      </c>
      <c r="B5" s="8" t="s">
        <v>252</v>
      </c>
      <c r="C5" s="26" t="s">
        <v>237</v>
      </c>
      <c r="D5" s="1">
        <v>25</v>
      </c>
      <c r="E5" s="1">
        <v>37</v>
      </c>
      <c r="F5" s="1"/>
      <c r="G5" s="68">
        <v>60</v>
      </c>
      <c r="H5" s="57">
        <v>56</v>
      </c>
      <c r="I5" s="57">
        <v>40</v>
      </c>
      <c r="J5" s="57">
        <v>40</v>
      </c>
      <c r="K5" s="57">
        <v>45</v>
      </c>
      <c r="L5" s="57">
        <v>50</v>
      </c>
      <c r="M5" s="57">
        <f>25*2</f>
        <v>50</v>
      </c>
      <c r="N5" s="56">
        <f>SUM(H5:M5)</f>
        <v>281</v>
      </c>
    </row>
    <row r="6" spans="1:14" x14ac:dyDescent="0.3">
      <c r="A6" s="1" t="s">
        <v>291</v>
      </c>
      <c r="B6" s="8" t="s">
        <v>252</v>
      </c>
      <c r="C6" s="26" t="s">
        <v>113</v>
      </c>
      <c r="D6" s="1"/>
      <c r="E6" s="1">
        <v>28</v>
      </c>
      <c r="F6" s="57">
        <v>50</v>
      </c>
      <c r="G6" s="68">
        <v>70</v>
      </c>
      <c r="H6" s="57">
        <v>65</v>
      </c>
      <c r="I6" s="57">
        <v>45</v>
      </c>
      <c r="J6" s="57">
        <v>45</v>
      </c>
      <c r="K6" s="57">
        <v>50</v>
      </c>
      <c r="L6" s="1"/>
      <c r="M6" s="1"/>
      <c r="N6" s="56">
        <f>M6+K6+I6+H6+G6+F6+J6</f>
        <v>325</v>
      </c>
    </row>
    <row r="7" spans="1:14" x14ac:dyDescent="0.3">
      <c r="A7" s="1" t="s">
        <v>271</v>
      </c>
      <c r="B7" s="8" t="s">
        <v>252</v>
      </c>
      <c r="C7" s="26" t="s">
        <v>115</v>
      </c>
      <c r="D7" s="1"/>
      <c r="E7" s="1">
        <v>25</v>
      </c>
      <c r="F7" s="1"/>
      <c r="G7" s="1"/>
      <c r="H7" s="1"/>
      <c r="I7" s="1"/>
      <c r="J7" s="1"/>
      <c r="K7" s="1"/>
      <c r="L7" s="1"/>
      <c r="M7" s="1"/>
      <c r="N7">
        <f t="shared" ref="N7:N21" si="0">SUM(D7:M7)</f>
        <v>25</v>
      </c>
    </row>
    <row r="8" spans="1:14" x14ac:dyDescent="0.3">
      <c r="A8" s="1" t="s">
        <v>272</v>
      </c>
      <c r="B8" s="8" t="s">
        <v>252</v>
      </c>
      <c r="C8" s="28" t="s">
        <v>49</v>
      </c>
      <c r="D8" s="57">
        <v>21</v>
      </c>
      <c r="E8" s="1">
        <v>20</v>
      </c>
      <c r="F8" s="57">
        <v>45</v>
      </c>
      <c r="G8" s="57">
        <v>31</v>
      </c>
      <c r="H8" s="1"/>
      <c r="I8" s="57">
        <v>31</v>
      </c>
      <c r="J8" s="1"/>
      <c r="K8" s="57">
        <v>34</v>
      </c>
      <c r="L8" s="57">
        <v>40</v>
      </c>
      <c r="M8" s="1"/>
      <c r="N8" s="56">
        <f>F8+L8+K8+I8+G8+D8</f>
        <v>202</v>
      </c>
    </row>
    <row r="9" spans="1:14" x14ac:dyDescent="0.3">
      <c r="A9" s="1" t="s">
        <v>273</v>
      </c>
      <c r="B9" s="8" t="s">
        <v>252</v>
      </c>
      <c r="C9" s="26" t="s">
        <v>113</v>
      </c>
      <c r="D9" s="1"/>
      <c r="E9" s="1">
        <v>17</v>
      </c>
      <c r="F9" s="1">
        <v>40</v>
      </c>
      <c r="G9" s="68">
        <v>44</v>
      </c>
      <c r="H9" s="1">
        <v>48</v>
      </c>
      <c r="I9" s="1">
        <v>37</v>
      </c>
      <c r="J9" s="1"/>
      <c r="K9" s="1"/>
      <c r="L9" s="1"/>
      <c r="M9" s="1"/>
      <c r="N9">
        <f t="shared" si="0"/>
        <v>186</v>
      </c>
    </row>
    <row r="10" spans="1:14" x14ac:dyDescent="0.3">
      <c r="A10" s="1" t="s">
        <v>274</v>
      </c>
      <c r="B10" s="8" t="s">
        <v>252</v>
      </c>
      <c r="C10" s="26" t="s">
        <v>111</v>
      </c>
      <c r="D10" s="1"/>
      <c r="E10" s="1">
        <v>15</v>
      </c>
      <c r="F10" s="1"/>
      <c r="G10" s="1"/>
      <c r="H10" s="1"/>
      <c r="I10" s="1"/>
      <c r="J10" s="1"/>
      <c r="K10" s="1"/>
      <c r="L10" s="1"/>
      <c r="M10" s="1"/>
      <c r="N10">
        <f t="shared" si="0"/>
        <v>15</v>
      </c>
    </row>
    <row r="11" spans="1:14" x14ac:dyDescent="0.3">
      <c r="A11" s="1" t="s">
        <v>275</v>
      </c>
      <c r="B11" s="8" t="s">
        <v>252</v>
      </c>
      <c r="C11" s="26" t="s">
        <v>113</v>
      </c>
      <c r="D11" s="1"/>
      <c r="E11" s="1">
        <v>13</v>
      </c>
      <c r="F11" s="1"/>
      <c r="G11" s="1"/>
      <c r="H11" s="1">
        <v>37</v>
      </c>
      <c r="I11" s="1"/>
      <c r="J11" s="1"/>
      <c r="K11" s="1">
        <v>34</v>
      </c>
      <c r="L11" s="1"/>
      <c r="M11" s="1"/>
      <c r="N11">
        <f t="shared" si="0"/>
        <v>84</v>
      </c>
    </row>
    <row r="12" spans="1:14" x14ac:dyDescent="0.3">
      <c r="A12" s="1" t="s">
        <v>276</v>
      </c>
      <c r="B12" s="8" t="s">
        <v>252</v>
      </c>
      <c r="C12" s="26" t="s">
        <v>108</v>
      </c>
      <c r="D12" s="1"/>
      <c r="E12" s="1">
        <v>11</v>
      </c>
      <c r="F12" s="1"/>
      <c r="G12" s="1"/>
      <c r="H12" s="1"/>
      <c r="I12" s="1"/>
      <c r="J12" s="1"/>
      <c r="K12" s="1"/>
      <c r="L12" s="1"/>
      <c r="M12" s="1"/>
      <c r="N12">
        <f t="shared" si="0"/>
        <v>11</v>
      </c>
    </row>
    <row r="13" spans="1:14" x14ac:dyDescent="0.3">
      <c r="A13" s="1" t="s">
        <v>277</v>
      </c>
      <c r="B13" s="8" t="s">
        <v>252</v>
      </c>
      <c r="C13" s="26" t="s">
        <v>111</v>
      </c>
      <c r="D13" s="1"/>
      <c r="E13" s="1">
        <v>10</v>
      </c>
      <c r="F13" s="1"/>
      <c r="G13" s="1"/>
      <c r="H13" s="1"/>
      <c r="I13" s="1"/>
      <c r="J13" s="1"/>
      <c r="K13" s="1"/>
      <c r="L13" s="1"/>
      <c r="M13" s="1"/>
      <c r="N13">
        <f t="shared" si="0"/>
        <v>10</v>
      </c>
    </row>
    <row r="14" spans="1:14" x14ac:dyDescent="0.3">
      <c r="A14" s="1" t="s">
        <v>278</v>
      </c>
      <c r="B14" s="8" t="s">
        <v>252</v>
      </c>
      <c r="C14" s="26" t="s">
        <v>113</v>
      </c>
      <c r="D14" s="1"/>
      <c r="E14" s="1">
        <v>9</v>
      </c>
      <c r="F14" s="1">
        <v>37</v>
      </c>
      <c r="G14" s="1">
        <v>34</v>
      </c>
      <c r="H14" s="1"/>
      <c r="I14" s="1"/>
      <c r="J14" s="1">
        <v>28</v>
      </c>
      <c r="K14" s="1">
        <v>37</v>
      </c>
      <c r="L14" s="1"/>
      <c r="M14" s="1"/>
      <c r="N14">
        <f t="shared" si="0"/>
        <v>145</v>
      </c>
    </row>
    <row r="15" spans="1:14" x14ac:dyDescent="0.3">
      <c r="A15" s="1" t="s">
        <v>25</v>
      </c>
      <c r="B15" s="8" t="s">
        <v>17</v>
      </c>
      <c r="C15" s="26" t="s">
        <v>49</v>
      </c>
      <c r="D15" s="1">
        <v>23</v>
      </c>
      <c r="E15" s="1"/>
      <c r="F15" s="1"/>
      <c r="G15" s="1"/>
      <c r="H15" s="1"/>
      <c r="I15" s="1"/>
      <c r="J15" s="1">
        <v>37</v>
      </c>
      <c r="K15" s="1"/>
      <c r="L15" s="1"/>
      <c r="M15" s="1"/>
      <c r="N15">
        <f t="shared" si="0"/>
        <v>60</v>
      </c>
    </row>
    <row r="16" spans="1:14" x14ac:dyDescent="0.3">
      <c r="A16" s="1" t="s">
        <v>87</v>
      </c>
      <c r="B16" s="8" t="s">
        <v>17</v>
      </c>
      <c r="C16" s="26" t="s">
        <v>63</v>
      </c>
      <c r="D16" s="1">
        <v>19</v>
      </c>
      <c r="E16" s="1"/>
      <c r="F16" s="1"/>
      <c r="G16" s="1"/>
      <c r="H16" s="1"/>
      <c r="I16" s="1">
        <v>28</v>
      </c>
      <c r="J16" s="1">
        <v>25</v>
      </c>
      <c r="K16" s="1"/>
      <c r="L16" s="1">
        <v>31</v>
      </c>
      <c r="M16" s="1"/>
      <c r="N16">
        <f t="shared" si="0"/>
        <v>103</v>
      </c>
    </row>
    <row r="17" spans="1:14" x14ac:dyDescent="0.3">
      <c r="A17" s="1" t="s">
        <v>88</v>
      </c>
      <c r="B17" s="8" t="s">
        <v>17</v>
      </c>
      <c r="C17" s="26" t="s">
        <v>8</v>
      </c>
      <c r="D17" s="1">
        <v>17</v>
      </c>
      <c r="E17" s="1"/>
      <c r="F17" s="1"/>
      <c r="G17" s="1"/>
      <c r="H17" s="1"/>
      <c r="I17" s="1"/>
      <c r="J17" s="1"/>
      <c r="K17" s="1"/>
      <c r="L17" s="1"/>
      <c r="M17" s="1"/>
      <c r="N17">
        <f t="shared" si="0"/>
        <v>17</v>
      </c>
    </row>
    <row r="18" spans="1:14" x14ac:dyDescent="0.3">
      <c r="A18" s="1" t="s">
        <v>361</v>
      </c>
      <c r="B18" s="8" t="s">
        <v>17</v>
      </c>
      <c r="C18" s="1" t="s">
        <v>49</v>
      </c>
      <c r="D18" s="1"/>
      <c r="E18" s="1"/>
      <c r="F18" s="1"/>
      <c r="G18" s="68">
        <v>80</v>
      </c>
      <c r="H18" s="1"/>
      <c r="I18" s="1">
        <v>50</v>
      </c>
      <c r="J18" s="1">
        <v>50</v>
      </c>
      <c r="K18" s="1"/>
      <c r="L18" s="1"/>
      <c r="M18" s="1"/>
      <c r="N18">
        <f t="shared" si="0"/>
        <v>180</v>
      </c>
    </row>
    <row r="19" spans="1:14" x14ac:dyDescent="0.3">
      <c r="A19" s="1" t="s">
        <v>503</v>
      </c>
      <c r="B19" s="1" t="s">
        <v>17</v>
      </c>
      <c r="C19" s="1"/>
      <c r="D19" s="1"/>
      <c r="E19" s="1"/>
      <c r="F19" s="1"/>
      <c r="G19" s="1"/>
      <c r="H19" s="1"/>
      <c r="I19" s="1">
        <v>34</v>
      </c>
      <c r="J19" s="1">
        <v>34</v>
      </c>
      <c r="K19" s="1">
        <v>40</v>
      </c>
      <c r="L19" s="1">
        <v>34</v>
      </c>
      <c r="M19" s="1"/>
      <c r="N19">
        <f t="shared" si="0"/>
        <v>142</v>
      </c>
    </row>
    <row r="20" spans="1:14" x14ac:dyDescent="0.3">
      <c r="A20" s="1" t="s">
        <v>564</v>
      </c>
      <c r="B20" s="1" t="s">
        <v>17</v>
      </c>
      <c r="C20" s="1"/>
      <c r="D20" s="1"/>
      <c r="E20" s="1"/>
      <c r="F20" s="1"/>
      <c r="G20" s="1"/>
      <c r="H20" s="1"/>
      <c r="I20" s="1"/>
      <c r="J20" s="1">
        <v>31</v>
      </c>
      <c r="K20" s="1"/>
      <c r="L20" s="1">
        <v>45</v>
      </c>
      <c r="M20" s="1"/>
      <c r="N20">
        <f t="shared" si="0"/>
        <v>76</v>
      </c>
    </row>
    <row r="21" spans="1:14" x14ac:dyDescent="0.3">
      <c r="A21" s="1" t="s">
        <v>613</v>
      </c>
      <c r="B21" s="1" t="s">
        <v>17</v>
      </c>
      <c r="C21" s="1" t="s">
        <v>614</v>
      </c>
      <c r="D21" s="1"/>
      <c r="E21" s="1"/>
      <c r="F21" s="1"/>
      <c r="G21" s="1"/>
      <c r="H21" s="1"/>
      <c r="I21" s="1"/>
      <c r="J21" s="1"/>
      <c r="K21" s="1"/>
      <c r="L21" s="1">
        <v>37</v>
      </c>
      <c r="M21" s="1"/>
      <c r="N21">
        <f t="shared" si="0"/>
        <v>37</v>
      </c>
    </row>
  </sheetData>
  <autoFilter ref="A4:N21" xr:uid="{4021693A-B96B-4574-A636-1D9B8A537D6C}"/>
  <sortState xmlns:xlrd2="http://schemas.microsoft.com/office/spreadsheetml/2017/richdata2" ref="A5:N17">
    <sortCondition descending="1" ref="N5:N17"/>
  </sortState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0AA03-37B5-4E15-9095-997C415DFFE4}">
  <dimension ref="A1:N7"/>
  <sheetViews>
    <sheetView zoomScale="70" zoomScaleNormal="70" workbookViewId="0">
      <selection activeCell="G7" sqref="G7"/>
    </sheetView>
  </sheetViews>
  <sheetFormatPr defaultRowHeight="14.4" x14ac:dyDescent="0.3"/>
  <cols>
    <col min="1" max="1" width="21.21875" customWidth="1"/>
    <col min="3" max="3" width="21.77734375" customWidth="1"/>
    <col min="8" max="8" width="12.21875" bestFit="1" customWidth="1"/>
    <col min="9" max="9" width="10.77734375" bestFit="1" customWidth="1"/>
    <col min="10" max="10" width="9" bestFit="1" customWidth="1"/>
    <col min="14" max="14" width="12.4414062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29</v>
      </c>
      <c r="B5" s="1" t="s">
        <v>30</v>
      </c>
      <c r="C5" s="1" t="s">
        <v>49</v>
      </c>
      <c r="D5" s="1">
        <v>25</v>
      </c>
      <c r="E5" s="1">
        <v>31</v>
      </c>
      <c r="F5" s="57">
        <v>50</v>
      </c>
      <c r="G5" s="68">
        <v>65</v>
      </c>
      <c r="H5" s="57">
        <v>56</v>
      </c>
      <c r="I5" s="57">
        <v>50</v>
      </c>
      <c r="J5" s="57">
        <v>50</v>
      </c>
      <c r="K5" s="57">
        <v>45</v>
      </c>
      <c r="L5" s="51">
        <v>45</v>
      </c>
      <c r="N5" s="56">
        <f>SUM(F5:K5)</f>
        <v>316</v>
      </c>
    </row>
    <row r="6" spans="1:14" x14ac:dyDescent="0.3">
      <c r="A6" s="1" t="s">
        <v>243</v>
      </c>
      <c r="B6" s="29" t="s">
        <v>30</v>
      </c>
      <c r="C6" s="28" t="s">
        <v>107</v>
      </c>
      <c r="D6" s="1"/>
      <c r="E6" s="57">
        <v>40</v>
      </c>
      <c r="F6" s="1"/>
      <c r="G6" s="1"/>
      <c r="H6" s="1"/>
      <c r="I6" s="1"/>
      <c r="J6" s="1"/>
      <c r="K6" s="57">
        <v>50</v>
      </c>
      <c r="L6" s="57">
        <v>50</v>
      </c>
      <c r="N6" s="56">
        <f t="shared" ref="N6:N7" si="0">SUM(C6:L6)</f>
        <v>140</v>
      </c>
    </row>
    <row r="7" spans="1:14" x14ac:dyDescent="0.3">
      <c r="A7" s="1" t="s">
        <v>378</v>
      </c>
      <c r="B7" s="29" t="s">
        <v>30</v>
      </c>
      <c r="C7" s="28"/>
      <c r="D7" s="1"/>
      <c r="E7" s="1"/>
      <c r="F7" s="1"/>
      <c r="G7" s="68">
        <v>60</v>
      </c>
      <c r="H7" s="1"/>
      <c r="I7" s="1"/>
      <c r="J7" s="57">
        <v>45</v>
      </c>
      <c r="K7" s="1"/>
      <c r="L7" s="1"/>
      <c r="N7" s="56">
        <f t="shared" si="0"/>
        <v>105</v>
      </c>
    </row>
  </sheetData>
  <sortState xmlns:xlrd2="http://schemas.microsoft.com/office/spreadsheetml/2017/richdata2" ref="A5:N6">
    <sortCondition descending="1" ref="L5:L6"/>
  </sortState>
  <conditionalFormatting sqref="A6:A7">
    <cfRule type="duplicateValues" dxfId="133" priority="5"/>
    <cfRule type="duplicateValues" dxfId="132" priority="6"/>
    <cfRule type="duplicateValues" dxfId="131" priority="7"/>
    <cfRule type="duplicateValues" dxfId="130" priority="8"/>
  </conditionalFormatting>
  <conditionalFormatting sqref="A5:C5">
    <cfRule type="duplicateValues" dxfId="129" priority="1"/>
    <cfRule type="duplicateValues" dxfId="128" priority="2"/>
    <cfRule type="duplicateValues" dxfId="127" priority="3"/>
    <cfRule type="duplicateValues" dxfId="126" priority="4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1376F-1DDA-4CB5-88BA-4D7A09367740}">
  <dimension ref="A1:O10"/>
  <sheetViews>
    <sheetView zoomScale="80" zoomScaleNormal="80" workbookViewId="0">
      <selection activeCell="J18" sqref="J18"/>
    </sheetView>
  </sheetViews>
  <sheetFormatPr defaultRowHeight="14.4" x14ac:dyDescent="0.3"/>
  <cols>
    <col min="1" max="1" width="21.21875" customWidth="1"/>
    <col min="3" max="3" width="22.5546875" customWidth="1"/>
    <col min="6" max="6" width="10.21875" customWidth="1"/>
    <col min="14" max="14" width="12.77734375" customWidth="1"/>
  </cols>
  <sheetData>
    <row r="1" spans="1:15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5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5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5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5" x14ac:dyDescent="0.3">
      <c r="A5" s="48" t="s">
        <v>504</v>
      </c>
      <c r="B5" s="8" t="s">
        <v>253</v>
      </c>
      <c r="C5" s="19" t="s">
        <v>113</v>
      </c>
      <c r="D5" s="1"/>
      <c r="E5" s="61">
        <v>31</v>
      </c>
      <c r="F5" s="57">
        <v>50</v>
      </c>
      <c r="G5" s="68">
        <v>56</v>
      </c>
      <c r="H5" s="57">
        <v>70</v>
      </c>
      <c r="I5" s="57">
        <v>36</v>
      </c>
      <c r="J5" s="1"/>
      <c r="K5" s="1"/>
      <c r="L5" s="1"/>
      <c r="M5" s="57">
        <v>65</v>
      </c>
      <c r="N5" s="56">
        <f>SUM(D5:M5)</f>
        <v>308</v>
      </c>
    </row>
    <row r="6" spans="1:15" x14ac:dyDescent="0.3">
      <c r="A6" s="4" t="s">
        <v>505</v>
      </c>
      <c r="B6" s="8" t="s">
        <v>253</v>
      </c>
      <c r="C6" s="19" t="s">
        <v>106</v>
      </c>
      <c r="D6" s="1"/>
      <c r="E6" s="30">
        <v>23</v>
      </c>
      <c r="F6" s="1"/>
      <c r="G6" s="1"/>
      <c r="H6" s="1"/>
      <c r="I6" s="1"/>
      <c r="J6" s="1"/>
      <c r="K6" s="1"/>
      <c r="L6" s="1"/>
      <c r="M6" s="1"/>
      <c r="N6">
        <f t="shared" ref="N6:N9" si="0">SUM(D6:M6)</f>
        <v>23</v>
      </c>
    </row>
    <row r="7" spans="1:15" x14ac:dyDescent="0.3">
      <c r="A7" s="4" t="s">
        <v>506</v>
      </c>
      <c r="B7" s="8" t="s">
        <v>253</v>
      </c>
      <c r="C7" s="19" t="s">
        <v>109</v>
      </c>
      <c r="D7" s="1"/>
      <c r="E7" s="61">
        <v>21</v>
      </c>
      <c r="F7" s="1"/>
      <c r="G7" s="57">
        <v>45</v>
      </c>
      <c r="H7" s="1"/>
      <c r="I7" s="1"/>
      <c r="J7" s="1"/>
      <c r="K7" s="1"/>
      <c r="L7" s="1"/>
      <c r="M7" s="1"/>
      <c r="N7" s="56">
        <f t="shared" si="0"/>
        <v>66</v>
      </c>
    </row>
    <row r="8" spans="1:15" x14ac:dyDescent="0.3">
      <c r="A8" s="1" t="s">
        <v>291</v>
      </c>
      <c r="B8" s="38" t="s">
        <v>466</v>
      </c>
      <c r="C8" s="26" t="s">
        <v>113</v>
      </c>
      <c r="D8" s="1"/>
      <c r="E8" s="30"/>
      <c r="F8" s="1"/>
      <c r="G8" s="1"/>
      <c r="H8" s="1"/>
      <c r="I8" s="1"/>
      <c r="J8" s="1"/>
      <c r="K8" s="1"/>
      <c r="L8" s="1"/>
      <c r="M8" s="70">
        <v>75</v>
      </c>
      <c r="N8" s="71">
        <f t="shared" si="0"/>
        <v>75</v>
      </c>
      <c r="O8" s="63" t="s">
        <v>656</v>
      </c>
    </row>
    <row r="9" spans="1:15" x14ac:dyDescent="0.3">
      <c r="A9" s="1" t="s">
        <v>592</v>
      </c>
      <c r="B9" s="2" t="s">
        <v>466</v>
      </c>
      <c r="C9" s="1" t="s">
        <v>518</v>
      </c>
      <c r="D9" s="1"/>
      <c r="E9" s="1"/>
      <c r="F9" s="1"/>
      <c r="G9" s="1"/>
      <c r="H9" s="1"/>
      <c r="I9" s="1"/>
      <c r="J9" s="1"/>
      <c r="K9" s="57">
        <v>50</v>
      </c>
      <c r="L9" s="1"/>
      <c r="M9" s="1"/>
      <c r="N9" s="56">
        <f t="shared" si="0"/>
        <v>50</v>
      </c>
    </row>
    <row r="10" spans="1:15" x14ac:dyDescent="0.3">
      <c r="A10" s="1"/>
      <c r="B10" s="2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</sheetData>
  <sortState xmlns:xlrd2="http://schemas.microsoft.com/office/spreadsheetml/2017/richdata2" ref="A5:N10">
    <sortCondition descending="1" ref="N5:N10"/>
  </sortState>
  <phoneticPr fontId="5" type="noConversion"/>
  <conditionalFormatting sqref="A5:A8">
    <cfRule type="duplicateValues" dxfId="125" priority="1"/>
    <cfRule type="duplicateValues" dxfId="124" priority="2"/>
    <cfRule type="duplicateValues" dxfId="123" priority="3"/>
    <cfRule type="duplicateValues" dxfId="122" priority="4"/>
    <cfRule type="duplicateValues" dxfId="121" priority="5"/>
    <cfRule type="duplicateValues" dxfId="120" priority="6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37460-BF71-45A0-B431-B60692DF48A1}">
  <dimension ref="A1:N24"/>
  <sheetViews>
    <sheetView zoomScale="80" zoomScaleNormal="80" workbookViewId="0">
      <selection activeCell="A15" sqref="A15"/>
    </sheetView>
  </sheetViews>
  <sheetFormatPr defaultRowHeight="14.4" x14ac:dyDescent="0.3"/>
  <cols>
    <col min="1" max="1" width="22" customWidth="1"/>
    <col min="3" max="3" width="23.5546875" customWidth="1"/>
    <col min="6" max="6" width="10.21875" customWidth="1"/>
    <col min="14" max="14" width="12.5546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616</v>
      </c>
      <c r="B5" s="8" t="s">
        <v>163</v>
      </c>
      <c r="C5" s="26" t="s">
        <v>167</v>
      </c>
      <c r="D5" s="1"/>
      <c r="E5" s="1">
        <v>25</v>
      </c>
      <c r="F5" s="1"/>
      <c r="G5" s="1"/>
      <c r="H5" s="1"/>
      <c r="I5" s="1"/>
      <c r="J5" s="1"/>
      <c r="K5" s="1">
        <v>50</v>
      </c>
      <c r="L5" s="1"/>
      <c r="M5" s="1"/>
      <c r="N5">
        <f>SUM(C5:L5)</f>
        <v>75</v>
      </c>
    </row>
    <row r="6" spans="1:14" x14ac:dyDescent="0.3">
      <c r="A6" s="1" t="s">
        <v>617</v>
      </c>
      <c r="B6" s="8" t="s">
        <v>163</v>
      </c>
      <c r="C6" s="26" t="s">
        <v>168</v>
      </c>
      <c r="D6" s="1"/>
      <c r="E6" s="1">
        <v>23</v>
      </c>
      <c r="F6" s="1"/>
      <c r="G6" s="1"/>
      <c r="H6" s="1"/>
      <c r="I6" s="1"/>
      <c r="J6" s="1"/>
      <c r="K6" s="1"/>
      <c r="L6" s="1"/>
      <c r="M6" s="1"/>
    </row>
    <row r="7" spans="1:14" x14ac:dyDescent="0.3">
      <c r="A7" s="1" t="s">
        <v>192</v>
      </c>
      <c r="B7" s="8" t="s">
        <v>163</v>
      </c>
      <c r="C7" s="26" t="s">
        <v>170</v>
      </c>
      <c r="D7" s="1"/>
      <c r="E7" s="1">
        <v>21</v>
      </c>
      <c r="F7" s="1"/>
      <c r="G7" s="1"/>
      <c r="H7" s="1"/>
      <c r="I7" s="1"/>
      <c r="J7" s="1"/>
      <c r="K7" s="1"/>
      <c r="L7" s="1"/>
      <c r="M7" s="1"/>
    </row>
    <row r="8" spans="1:14" x14ac:dyDescent="0.3">
      <c r="A8" s="1" t="s">
        <v>347</v>
      </c>
      <c r="B8" s="8" t="s">
        <v>163</v>
      </c>
      <c r="C8" s="1"/>
      <c r="D8" s="1"/>
      <c r="E8" s="1"/>
      <c r="F8" s="1"/>
      <c r="G8" s="1">
        <v>50</v>
      </c>
      <c r="H8" s="1"/>
      <c r="I8" s="1"/>
      <c r="J8" s="1"/>
      <c r="K8" s="1"/>
      <c r="L8" s="1"/>
      <c r="M8" s="1"/>
    </row>
    <row r="9" spans="1:14" x14ac:dyDescent="0.3">
      <c r="A9" s="1" t="s">
        <v>348</v>
      </c>
      <c r="B9" s="8" t="s">
        <v>163</v>
      </c>
      <c r="C9" s="1"/>
      <c r="D9" s="1"/>
      <c r="E9" s="1"/>
      <c r="F9" s="1"/>
      <c r="G9" s="1">
        <v>45</v>
      </c>
      <c r="H9" s="1"/>
      <c r="I9" s="1"/>
      <c r="J9" s="1"/>
      <c r="K9" s="1"/>
      <c r="L9" s="1"/>
      <c r="M9" s="1"/>
    </row>
    <row r="10" spans="1:14" x14ac:dyDescent="0.3">
      <c r="A10" s="1" t="s">
        <v>397</v>
      </c>
      <c r="B10" s="8" t="s">
        <v>163</v>
      </c>
      <c r="C10" s="1" t="s">
        <v>381</v>
      </c>
      <c r="D10" s="1"/>
      <c r="E10" s="1"/>
      <c r="F10" s="1"/>
      <c r="G10" s="1"/>
      <c r="H10" s="1">
        <v>50</v>
      </c>
      <c r="I10" s="1"/>
      <c r="J10" s="1"/>
      <c r="K10" s="1"/>
      <c r="L10" s="1"/>
      <c r="M10" s="1"/>
    </row>
    <row r="11" spans="1:14" x14ac:dyDescent="0.3">
      <c r="A11" s="1" t="s">
        <v>602</v>
      </c>
      <c r="B11" s="2" t="s">
        <v>603</v>
      </c>
      <c r="C11" s="1" t="s">
        <v>604</v>
      </c>
      <c r="D11" s="1"/>
      <c r="E11" s="1"/>
      <c r="F11" s="1"/>
      <c r="G11" s="1"/>
      <c r="H11" s="1"/>
      <c r="I11" s="1"/>
      <c r="J11" s="1"/>
      <c r="K11" s="1">
        <v>45</v>
      </c>
      <c r="L11" s="1"/>
      <c r="M11" s="1"/>
    </row>
    <row r="12" spans="1:14" x14ac:dyDescent="0.3">
      <c r="A12" s="1" t="s">
        <v>605</v>
      </c>
      <c r="B12" s="2" t="s">
        <v>603</v>
      </c>
      <c r="C12" s="1"/>
      <c r="D12" s="1"/>
      <c r="E12" s="1"/>
      <c r="F12" s="1"/>
      <c r="G12" s="1"/>
      <c r="H12" s="1"/>
      <c r="I12" s="1"/>
      <c r="J12" s="1"/>
      <c r="K12" s="1">
        <v>40</v>
      </c>
      <c r="L12" s="1"/>
      <c r="M12" s="1"/>
    </row>
    <row r="13" spans="1:14" x14ac:dyDescent="0.3">
      <c r="A13" s="1" t="s">
        <v>606</v>
      </c>
      <c r="B13" s="2" t="s">
        <v>603</v>
      </c>
      <c r="C13" s="1" t="s">
        <v>607</v>
      </c>
      <c r="D13" s="1"/>
      <c r="E13" s="1"/>
      <c r="F13" s="1"/>
      <c r="G13" s="1"/>
      <c r="H13" s="1"/>
      <c r="I13" s="1"/>
      <c r="J13" s="1"/>
      <c r="K13" s="1">
        <v>37</v>
      </c>
      <c r="L13" s="1">
        <v>40</v>
      </c>
      <c r="M13" s="1"/>
    </row>
    <row r="14" spans="1:14" x14ac:dyDescent="0.3">
      <c r="A14" s="1" t="s">
        <v>608</v>
      </c>
      <c r="B14" s="2" t="s">
        <v>603</v>
      </c>
      <c r="C14" s="1" t="s">
        <v>609</v>
      </c>
      <c r="D14" s="1"/>
      <c r="E14" s="1"/>
      <c r="F14" s="1"/>
      <c r="G14" s="1"/>
      <c r="H14" s="1"/>
      <c r="I14" s="1"/>
      <c r="J14" s="1"/>
      <c r="K14" s="1">
        <v>34</v>
      </c>
      <c r="L14" s="1"/>
      <c r="M14" s="1"/>
    </row>
    <row r="15" spans="1:14" x14ac:dyDescent="0.3">
      <c r="A15" s="1" t="s">
        <v>653</v>
      </c>
      <c r="B15" s="2" t="s">
        <v>603</v>
      </c>
      <c r="C15" s="1" t="s">
        <v>36</v>
      </c>
      <c r="D15" s="1"/>
      <c r="E15" s="1"/>
      <c r="F15" s="1"/>
      <c r="G15" s="1"/>
      <c r="H15" s="1"/>
      <c r="I15" s="1"/>
      <c r="J15" s="1"/>
      <c r="K15" s="1"/>
      <c r="L15" s="1">
        <v>50</v>
      </c>
      <c r="M15" s="1"/>
    </row>
    <row r="16" spans="1:14" x14ac:dyDescent="0.3">
      <c r="A16" s="1" t="s">
        <v>492</v>
      </c>
      <c r="B16" s="2" t="s">
        <v>603</v>
      </c>
      <c r="C16" s="1"/>
      <c r="D16" s="1"/>
      <c r="E16" s="1"/>
      <c r="F16" s="1"/>
      <c r="G16" s="1"/>
      <c r="H16" s="1"/>
      <c r="I16" s="1"/>
      <c r="J16" s="1"/>
      <c r="K16" s="1"/>
      <c r="L16" s="1">
        <v>45</v>
      </c>
      <c r="M16" s="1"/>
    </row>
    <row r="17" spans="1:13" x14ac:dyDescent="0.3">
      <c r="A17" s="1" t="s">
        <v>615</v>
      </c>
      <c r="B17" s="2" t="s">
        <v>603</v>
      </c>
      <c r="C17" s="1"/>
      <c r="D17" s="1"/>
      <c r="E17" s="1"/>
      <c r="F17" s="1"/>
      <c r="G17" s="1"/>
      <c r="H17" s="1"/>
      <c r="I17" s="1"/>
      <c r="J17" s="1"/>
      <c r="K17" s="1"/>
      <c r="L17" s="1">
        <v>37</v>
      </c>
      <c r="M17" s="1"/>
    </row>
    <row r="18" spans="1:13" x14ac:dyDescent="0.3">
      <c r="A18" s="1" t="s">
        <v>633</v>
      </c>
      <c r="B18" s="2" t="s">
        <v>603</v>
      </c>
      <c r="C18" s="1"/>
      <c r="D18" s="1"/>
      <c r="E18" s="1"/>
      <c r="F18" s="1"/>
      <c r="G18" s="1"/>
      <c r="H18" s="1"/>
      <c r="I18" s="1">
        <v>45</v>
      </c>
      <c r="J18" s="1"/>
      <c r="K18" s="1"/>
      <c r="L18" s="1"/>
      <c r="M18" s="1"/>
    </row>
    <row r="19" spans="1:13" x14ac:dyDescent="0.3">
      <c r="A19" s="1"/>
      <c r="B19" s="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x14ac:dyDescent="0.3">
      <c r="A20" s="1"/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x14ac:dyDescent="0.3">
      <c r="A21" s="1"/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x14ac:dyDescent="0.3">
      <c r="A22" s="1"/>
      <c r="B22" s="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x14ac:dyDescent="0.3">
      <c r="A23" s="1"/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x14ac:dyDescent="0.3">
      <c r="A24" s="1"/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</sheetData>
  <sortState xmlns:xlrd2="http://schemas.microsoft.com/office/spreadsheetml/2017/richdata2" ref="A5:N24">
    <sortCondition descending="1" ref="N5:N24"/>
  </sortState>
  <conditionalFormatting sqref="A5:A9">
    <cfRule type="duplicateValues" dxfId="119" priority="1"/>
    <cfRule type="duplicateValues" dxfId="118" priority="2"/>
    <cfRule type="duplicateValues" dxfId="117" priority="3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1881C-EEAE-44CF-8225-31AB3CEA5303}">
  <dimension ref="A1:N59"/>
  <sheetViews>
    <sheetView topLeftCell="A12" zoomScale="80" zoomScaleNormal="80" workbookViewId="0">
      <selection activeCell="O12" sqref="O12"/>
    </sheetView>
  </sheetViews>
  <sheetFormatPr defaultRowHeight="14.4" x14ac:dyDescent="0.3"/>
  <cols>
    <col min="1" max="1" width="26.77734375" customWidth="1"/>
    <col min="3" max="3" width="18.21875" customWidth="1"/>
    <col min="6" max="6" width="11.21875" customWidth="1"/>
    <col min="14" max="14" width="12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457</v>
      </c>
      <c r="B5" s="29" t="s">
        <v>194</v>
      </c>
      <c r="C5" s="26" t="s">
        <v>167</v>
      </c>
      <c r="D5" s="1"/>
      <c r="E5" s="1">
        <v>25</v>
      </c>
      <c r="F5" s="1"/>
      <c r="G5" s="1"/>
      <c r="H5" s="1"/>
      <c r="I5" s="1"/>
      <c r="J5" s="1"/>
      <c r="K5" s="1"/>
      <c r="L5" s="1"/>
      <c r="M5" s="1"/>
      <c r="N5">
        <f>SUM(C5:L5)</f>
        <v>25</v>
      </c>
    </row>
    <row r="6" spans="1:14" x14ac:dyDescent="0.3">
      <c r="A6" s="1" t="s">
        <v>201</v>
      </c>
      <c r="B6" s="29" t="s">
        <v>194</v>
      </c>
      <c r="C6" s="26" t="s">
        <v>197</v>
      </c>
      <c r="D6" s="1"/>
      <c r="E6" s="1">
        <v>23</v>
      </c>
      <c r="F6" s="1"/>
      <c r="G6" s="1"/>
      <c r="H6" s="1"/>
      <c r="I6" s="1"/>
      <c r="J6" s="1"/>
      <c r="K6" s="1"/>
      <c r="L6" s="1"/>
      <c r="M6" s="1"/>
    </row>
    <row r="7" spans="1:14" x14ac:dyDescent="0.3">
      <c r="A7" s="1" t="s">
        <v>204</v>
      </c>
      <c r="B7" s="29" t="s">
        <v>194</v>
      </c>
      <c r="C7" s="26" t="s">
        <v>107</v>
      </c>
      <c r="D7" s="1"/>
      <c r="E7" s="1">
        <v>21</v>
      </c>
      <c r="F7" s="1"/>
      <c r="G7" s="1"/>
      <c r="H7" s="1"/>
      <c r="I7" s="1"/>
      <c r="J7" s="1"/>
      <c r="K7" s="1"/>
      <c r="L7" s="1"/>
      <c r="M7" s="1"/>
    </row>
    <row r="8" spans="1:14" x14ac:dyDescent="0.3">
      <c r="A8" s="1" t="s">
        <v>226</v>
      </c>
      <c r="B8" s="29" t="s">
        <v>194</v>
      </c>
      <c r="C8" s="26" t="s">
        <v>107</v>
      </c>
      <c r="D8" s="1"/>
      <c r="E8" s="1">
        <v>19</v>
      </c>
      <c r="F8" s="1"/>
      <c r="G8" s="1"/>
      <c r="H8" s="1"/>
      <c r="I8" s="1"/>
      <c r="J8" s="1"/>
      <c r="K8" s="1"/>
      <c r="L8" s="1"/>
      <c r="M8" s="1"/>
    </row>
    <row r="9" spans="1:14" x14ac:dyDescent="0.3">
      <c r="A9" s="1" t="s">
        <v>229</v>
      </c>
      <c r="B9" s="29" t="s">
        <v>194</v>
      </c>
      <c r="C9" s="26" t="s">
        <v>197</v>
      </c>
      <c r="D9" s="1"/>
      <c r="E9" s="1">
        <v>17</v>
      </c>
      <c r="F9" s="1"/>
      <c r="G9" s="1"/>
      <c r="H9" s="1"/>
      <c r="I9" s="1"/>
      <c r="J9" s="1"/>
      <c r="K9" s="1"/>
      <c r="L9" s="1"/>
      <c r="M9" s="1"/>
    </row>
    <row r="10" spans="1:14" x14ac:dyDescent="0.3">
      <c r="A10" s="1" t="s">
        <v>326</v>
      </c>
      <c r="B10" s="29" t="s">
        <v>194</v>
      </c>
      <c r="C10" s="26" t="s">
        <v>115</v>
      </c>
      <c r="D10" s="1"/>
      <c r="E10" s="1"/>
      <c r="F10" s="1">
        <v>50</v>
      </c>
      <c r="G10" s="1"/>
      <c r="H10" s="1"/>
      <c r="I10" s="1"/>
      <c r="J10" s="1"/>
      <c r="K10" s="1"/>
      <c r="L10" s="1"/>
      <c r="M10" s="1"/>
    </row>
    <row r="11" spans="1:14" x14ac:dyDescent="0.3">
      <c r="A11" s="1" t="s">
        <v>329</v>
      </c>
      <c r="B11" s="29" t="s">
        <v>194</v>
      </c>
      <c r="C11" s="12"/>
      <c r="D11" s="1"/>
      <c r="E11" s="1"/>
      <c r="F11" s="1">
        <v>40</v>
      </c>
      <c r="G11" s="1"/>
      <c r="H11" s="1"/>
      <c r="I11" s="1"/>
      <c r="J11" s="1"/>
      <c r="K11" s="1"/>
      <c r="L11" s="1"/>
      <c r="M11" s="1"/>
    </row>
    <row r="12" spans="1:14" x14ac:dyDescent="0.3">
      <c r="A12" s="1" t="s">
        <v>330</v>
      </c>
      <c r="B12" s="29" t="s">
        <v>194</v>
      </c>
      <c r="C12" s="1"/>
      <c r="D12" s="1"/>
      <c r="E12" s="1"/>
      <c r="F12" s="1">
        <v>37</v>
      </c>
      <c r="G12" s="1"/>
      <c r="H12" s="1"/>
      <c r="I12" s="1"/>
      <c r="J12" s="1"/>
      <c r="K12" s="1"/>
      <c r="L12" s="1"/>
      <c r="M12" s="1"/>
    </row>
    <row r="13" spans="1:14" x14ac:dyDescent="0.3">
      <c r="A13" s="1" t="s">
        <v>331</v>
      </c>
      <c r="B13" s="29" t="s">
        <v>194</v>
      </c>
      <c r="C13" s="1"/>
      <c r="D13" s="1"/>
      <c r="E13" s="1"/>
      <c r="F13" s="1">
        <v>34</v>
      </c>
      <c r="G13" s="1"/>
      <c r="H13" s="1"/>
      <c r="I13" s="1"/>
      <c r="J13" s="1"/>
      <c r="K13" s="1"/>
      <c r="L13" s="1"/>
      <c r="M13" s="1"/>
    </row>
    <row r="14" spans="1:14" x14ac:dyDescent="0.3">
      <c r="A14" s="1" t="s">
        <v>332</v>
      </c>
      <c r="B14" s="29" t="s">
        <v>194</v>
      </c>
      <c r="C14" s="1"/>
      <c r="D14" s="1"/>
      <c r="E14" s="1"/>
      <c r="F14" s="1">
        <v>31</v>
      </c>
      <c r="G14" s="1"/>
      <c r="H14" s="1"/>
      <c r="I14" s="1"/>
      <c r="J14" s="1"/>
      <c r="K14" s="1"/>
      <c r="L14" s="1"/>
      <c r="M14" s="1"/>
    </row>
    <row r="15" spans="1:14" x14ac:dyDescent="0.3">
      <c r="A15" s="1" t="s">
        <v>333</v>
      </c>
      <c r="B15" s="29" t="s">
        <v>194</v>
      </c>
      <c r="C15" s="1"/>
      <c r="D15" s="1"/>
      <c r="E15" s="1"/>
      <c r="F15" s="1">
        <v>28</v>
      </c>
      <c r="G15" s="1"/>
      <c r="H15" s="1"/>
      <c r="I15" s="1"/>
      <c r="J15" s="1"/>
      <c r="K15" s="1"/>
      <c r="L15" s="1"/>
      <c r="M15" s="1"/>
    </row>
    <row r="16" spans="1:14" x14ac:dyDescent="0.3">
      <c r="A16" s="1" t="s">
        <v>334</v>
      </c>
      <c r="B16" s="29" t="s">
        <v>194</v>
      </c>
      <c r="C16" s="1"/>
      <c r="D16" s="1"/>
      <c r="E16" s="1"/>
      <c r="F16" s="1">
        <v>25</v>
      </c>
      <c r="G16" s="1"/>
      <c r="H16" s="1"/>
      <c r="I16" s="1"/>
      <c r="J16" s="1"/>
      <c r="K16" s="1"/>
      <c r="L16" s="1"/>
      <c r="M16" s="1"/>
    </row>
    <row r="17" spans="1:13" x14ac:dyDescent="0.3">
      <c r="A17" s="1" t="s">
        <v>335</v>
      </c>
      <c r="B17" s="29" t="s">
        <v>194</v>
      </c>
      <c r="C17" s="1"/>
      <c r="D17" s="1"/>
      <c r="E17" s="1"/>
      <c r="F17" s="1">
        <v>22</v>
      </c>
      <c r="G17" s="1"/>
      <c r="H17" s="1"/>
      <c r="I17" s="1"/>
      <c r="J17" s="1"/>
      <c r="K17" s="1"/>
      <c r="L17" s="1"/>
      <c r="M17" s="1"/>
    </row>
    <row r="18" spans="1:13" x14ac:dyDescent="0.3">
      <c r="A18" s="1" t="s">
        <v>336</v>
      </c>
      <c r="B18" s="29" t="s">
        <v>194</v>
      </c>
      <c r="C18" s="1"/>
      <c r="D18" s="1"/>
      <c r="E18" s="1"/>
      <c r="F18" s="1">
        <v>20</v>
      </c>
      <c r="G18" s="1"/>
      <c r="H18" s="1"/>
      <c r="I18" s="1"/>
      <c r="J18" s="1"/>
      <c r="K18" s="1"/>
      <c r="L18" s="1"/>
      <c r="M18" s="1"/>
    </row>
    <row r="19" spans="1:13" x14ac:dyDescent="0.3">
      <c r="A19" s="1" t="s">
        <v>337</v>
      </c>
      <c r="B19" s="29" t="s">
        <v>194</v>
      </c>
      <c r="C19" s="1"/>
      <c r="D19" s="1"/>
      <c r="E19" s="1"/>
      <c r="F19" s="1">
        <v>18</v>
      </c>
      <c r="G19" s="1"/>
      <c r="H19" s="1"/>
      <c r="I19" s="1"/>
      <c r="J19" s="1"/>
      <c r="K19" s="1"/>
      <c r="L19" s="1"/>
      <c r="M19" s="1"/>
    </row>
    <row r="20" spans="1:13" x14ac:dyDescent="0.3">
      <c r="A20" s="1" t="s">
        <v>338</v>
      </c>
      <c r="B20" s="29" t="s">
        <v>194</v>
      </c>
      <c r="C20" s="1"/>
      <c r="D20" s="1"/>
      <c r="E20" s="1"/>
      <c r="F20" s="1">
        <v>16</v>
      </c>
      <c r="G20" s="1"/>
      <c r="H20" s="1"/>
      <c r="I20" s="1"/>
      <c r="J20" s="1"/>
      <c r="K20" s="1"/>
      <c r="L20" s="1"/>
      <c r="M20" s="1"/>
    </row>
    <row r="21" spans="1:13" x14ac:dyDescent="0.3">
      <c r="A21" s="1" t="s">
        <v>341</v>
      </c>
      <c r="B21" s="29" t="s">
        <v>194</v>
      </c>
      <c r="C21" s="1"/>
      <c r="D21" s="1"/>
      <c r="E21" s="1"/>
      <c r="F21" s="1"/>
      <c r="G21" s="1">
        <v>50</v>
      </c>
      <c r="H21" s="1"/>
      <c r="I21" s="1"/>
      <c r="J21" s="1"/>
      <c r="K21" s="1"/>
      <c r="L21" s="1"/>
      <c r="M21" s="1"/>
    </row>
    <row r="22" spans="1:13" x14ac:dyDescent="0.3">
      <c r="A22" s="1" t="s">
        <v>342</v>
      </c>
      <c r="B22" s="29" t="s">
        <v>194</v>
      </c>
      <c r="C22" s="1"/>
      <c r="D22" s="1"/>
      <c r="E22" s="1"/>
      <c r="F22" s="1"/>
      <c r="G22" s="1">
        <v>40</v>
      </c>
      <c r="H22" s="1"/>
      <c r="I22" s="1"/>
      <c r="J22" s="1"/>
      <c r="K22" s="1"/>
      <c r="L22" s="1"/>
      <c r="M22" s="1"/>
    </row>
    <row r="23" spans="1:13" x14ac:dyDescent="0.3">
      <c r="A23" s="1" t="s">
        <v>343</v>
      </c>
      <c r="B23" s="29" t="s">
        <v>194</v>
      </c>
      <c r="C23" s="1"/>
      <c r="D23" s="1"/>
      <c r="E23" s="1"/>
      <c r="F23" s="1"/>
      <c r="G23" s="1">
        <v>37</v>
      </c>
      <c r="H23" s="1"/>
      <c r="I23" s="1"/>
      <c r="J23" s="1"/>
      <c r="K23" s="1"/>
      <c r="L23" s="1"/>
      <c r="M23" s="1"/>
    </row>
    <row r="24" spans="1:13" x14ac:dyDescent="0.3">
      <c r="A24" s="1" t="s">
        <v>344</v>
      </c>
      <c r="B24" s="29" t="s">
        <v>194</v>
      </c>
      <c r="C24" s="12"/>
      <c r="D24" s="1"/>
      <c r="E24" s="1"/>
      <c r="F24" s="1"/>
      <c r="G24" s="1">
        <v>34</v>
      </c>
      <c r="H24" s="1"/>
      <c r="I24" s="1"/>
      <c r="J24" s="1"/>
      <c r="K24" s="1"/>
      <c r="L24" s="1"/>
      <c r="M24" s="1"/>
    </row>
    <row r="25" spans="1:13" x14ac:dyDescent="0.3">
      <c r="A25" s="1" t="s">
        <v>345</v>
      </c>
      <c r="B25" s="29" t="s">
        <v>194</v>
      </c>
      <c r="C25" s="1"/>
      <c r="D25" s="1"/>
      <c r="E25" s="1"/>
      <c r="F25" s="1"/>
      <c r="G25" s="1">
        <v>31</v>
      </c>
      <c r="H25" s="1"/>
      <c r="I25" s="1"/>
      <c r="J25" s="1"/>
      <c r="K25" s="1"/>
      <c r="L25" s="1"/>
      <c r="M25" s="1"/>
    </row>
    <row r="26" spans="1:13" x14ac:dyDescent="0.3">
      <c r="A26" s="1" t="s">
        <v>357</v>
      </c>
      <c r="B26" s="29" t="s">
        <v>194</v>
      </c>
      <c r="C26" s="1"/>
      <c r="D26" s="1"/>
      <c r="E26" s="1"/>
      <c r="F26" s="1"/>
      <c r="G26" s="1">
        <v>50</v>
      </c>
      <c r="H26" s="1"/>
      <c r="I26" s="1"/>
      <c r="J26" s="1"/>
      <c r="K26" s="1"/>
      <c r="L26" s="1"/>
      <c r="M26" s="1"/>
    </row>
    <row r="27" spans="1:13" x14ac:dyDescent="0.3">
      <c r="A27" s="1" t="s">
        <v>358</v>
      </c>
      <c r="B27" s="29" t="s">
        <v>194</v>
      </c>
      <c r="C27" s="1"/>
      <c r="D27" s="1"/>
      <c r="E27" s="1"/>
      <c r="F27" s="1"/>
      <c r="G27" s="1">
        <v>45</v>
      </c>
      <c r="H27" s="1"/>
      <c r="I27" s="1"/>
      <c r="J27" s="1"/>
      <c r="K27" s="1"/>
      <c r="L27" s="1"/>
      <c r="M27" s="1"/>
    </row>
    <row r="28" spans="1:13" x14ac:dyDescent="0.3">
      <c r="A28" s="1" t="s">
        <v>359</v>
      </c>
      <c r="B28" s="29" t="s">
        <v>194</v>
      </c>
      <c r="C28" s="12"/>
      <c r="D28" s="1"/>
      <c r="E28" s="1"/>
      <c r="F28" s="1"/>
      <c r="G28" s="1">
        <v>40</v>
      </c>
      <c r="H28" s="1"/>
      <c r="I28" s="1"/>
      <c r="J28" s="1"/>
      <c r="K28" s="1"/>
      <c r="L28" s="1"/>
      <c r="M28" s="1"/>
    </row>
    <row r="29" spans="1:13" x14ac:dyDescent="0.3">
      <c r="A29" s="1" t="s">
        <v>360</v>
      </c>
      <c r="B29" s="29" t="s">
        <v>194</v>
      </c>
      <c r="C29" s="1"/>
      <c r="D29" s="1"/>
      <c r="E29" s="1"/>
      <c r="F29" s="1"/>
      <c r="G29" s="1">
        <v>37</v>
      </c>
      <c r="H29" s="1"/>
      <c r="I29" s="1"/>
      <c r="J29" s="1"/>
      <c r="K29" s="1"/>
      <c r="L29" s="1"/>
      <c r="M29" s="1"/>
    </row>
    <row r="30" spans="1:13" x14ac:dyDescent="0.3">
      <c r="A30" s="1" t="s">
        <v>400</v>
      </c>
      <c r="B30" s="29" t="s">
        <v>194</v>
      </c>
      <c r="C30" s="12"/>
      <c r="D30" s="1"/>
      <c r="E30" s="1"/>
      <c r="F30" s="1"/>
      <c r="G30" s="1"/>
      <c r="H30" s="1">
        <v>50</v>
      </c>
      <c r="I30" s="1"/>
      <c r="J30" s="1"/>
      <c r="K30" s="1"/>
      <c r="L30" s="1"/>
      <c r="M30" s="1"/>
    </row>
    <row r="31" spans="1:13" x14ac:dyDescent="0.3">
      <c r="A31" s="1" t="s">
        <v>401</v>
      </c>
      <c r="B31" s="29" t="s">
        <v>194</v>
      </c>
      <c r="C31" s="12"/>
      <c r="D31" s="1"/>
      <c r="E31" s="1"/>
      <c r="F31" s="1"/>
      <c r="G31" s="1"/>
      <c r="H31" s="1">
        <v>45</v>
      </c>
      <c r="I31" s="1"/>
      <c r="J31" s="1"/>
      <c r="K31" s="1"/>
      <c r="L31" s="1"/>
      <c r="M31" s="1"/>
    </row>
    <row r="32" spans="1:13" x14ac:dyDescent="0.3">
      <c r="A32" s="1" t="s">
        <v>402</v>
      </c>
      <c r="B32" s="29" t="s">
        <v>194</v>
      </c>
      <c r="C32" s="1"/>
      <c r="D32" s="1"/>
      <c r="E32" s="1"/>
      <c r="F32" s="1"/>
      <c r="G32" s="1"/>
      <c r="H32" s="1">
        <v>40</v>
      </c>
      <c r="I32" s="1"/>
      <c r="J32" s="1"/>
      <c r="K32" s="1"/>
      <c r="L32" s="1"/>
      <c r="M32" s="1"/>
    </row>
    <row r="33" spans="1:13" x14ac:dyDescent="0.3">
      <c r="A33" s="1" t="s">
        <v>403</v>
      </c>
      <c r="B33" s="29" t="s">
        <v>194</v>
      </c>
      <c r="C33" s="12"/>
      <c r="D33" s="1"/>
      <c r="E33" s="1"/>
      <c r="F33" s="1"/>
      <c r="G33" s="1"/>
      <c r="H33" s="1">
        <v>37</v>
      </c>
      <c r="I33" s="1"/>
      <c r="J33" s="1"/>
      <c r="K33" s="1"/>
      <c r="L33" s="1"/>
      <c r="M33" s="1"/>
    </row>
    <row r="34" spans="1:13" x14ac:dyDescent="0.3">
      <c r="A34" s="1" t="s">
        <v>404</v>
      </c>
      <c r="B34" s="29" t="s">
        <v>194</v>
      </c>
      <c r="C34" s="1"/>
      <c r="D34" s="1"/>
      <c r="E34" s="1"/>
      <c r="F34" s="1"/>
      <c r="G34" s="1"/>
      <c r="H34" s="1">
        <v>34</v>
      </c>
      <c r="I34" s="1"/>
      <c r="J34" s="1"/>
      <c r="K34" s="1"/>
      <c r="L34" s="1"/>
      <c r="M34" s="1"/>
    </row>
    <row r="35" spans="1:13" x14ac:dyDescent="0.3">
      <c r="A35" s="1" t="s">
        <v>405</v>
      </c>
      <c r="B35" s="29" t="s">
        <v>194</v>
      </c>
      <c r="C35" s="1"/>
      <c r="D35" s="1"/>
      <c r="E35" s="1"/>
      <c r="F35" s="1"/>
      <c r="G35" s="1"/>
      <c r="H35" s="1">
        <v>31</v>
      </c>
      <c r="I35" s="1"/>
      <c r="J35" s="1"/>
      <c r="K35" s="1"/>
      <c r="L35" s="1"/>
      <c r="M35" s="1"/>
    </row>
    <row r="36" spans="1:13" x14ac:dyDescent="0.3">
      <c r="A36" s="1" t="s">
        <v>406</v>
      </c>
      <c r="B36" s="29" t="s">
        <v>194</v>
      </c>
      <c r="C36" s="1"/>
      <c r="D36" s="1"/>
      <c r="E36" s="1"/>
      <c r="F36" s="1"/>
      <c r="G36" s="1"/>
      <c r="H36" s="1">
        <v>28</v>
      </c>
      <c r="I36" s="1"/>
      <c r="J36" s="1"/>
      <c r="K36" s="1"/>
      <c r="L36" s="1"/>
      <c r="M36" s="1"/>
    </row>
    <row r="37" spans="1:13" x14ac:dyDescent="0.3">
      <c r="A37" s="1" t="s">
        <v>407</v>
      </c>
      <c r="B37" s="29" t="s">
        <v>194</v>
      </c>
      <c r="C37" s="1"/>
      <c r="D37" s="1"/>
      <c r="E37" s="1"/>
      <c r="F37" s="1"/>
      <c r="G37" s="1"/>
      <c r="H37" s="1">
        <v>25</v>
      </c>
      <c r="I37" s="1"/>
      <c r="J37" s="1"/>
      <c r="K37" s="1"/>
      <c r="L37" s="1"/>
      <c r="M37" s="1"/>
    </row>
    <row r="38" spans="1:13" x14ac:dyDescent="0.3">
      <c r="A38" s="1" t="s">
        <v>408</v>
      </c>
      <c r="B38" s="29" t="s">
        <v>194</v>
      </c>
      <c r="C38" s="1"/>
      <c r="D38" s="1"/>
      <c r="E38" s="1"/>
      <c r="F38" s="1"/>
      <c r="G38" s="1"/>
      <c r="H38" s="1">
        <v>22</v>
      </c>
      <c r="I38" s="1"/>
      <c r="J38" s="1"/>
      <c r="K38" s="1"/>
      <c r="L38" s="1"/>
      <c r="M38" s="1"/>
    </row>
    <row r="39" spans="1:13" x14ac:dyDescent="0.3">
      <c r="A39" s="1" t="s">
        <v>409</v>
      </c>
      <c r="B39" s="29" t="s">
        <v>194</v>
      </c>
      <c r="C39" s="1"/>
      <c r="D39" s="1"/>
      <c r="E39" s="1"/>
      <c r="F39" s="1"/>
      <c r="G39" s="1"/>
      <c r="H39" s="1">
        <v>20</v>
      </c>
      <c r="I39" s="1"/>
      <c r="J39" s="1"/>
      <c r="K39" s="1"/>
      <c r="L39" s="1"/>
      <c r="M39" s="1"/>
    </row>
    <row r="40" spans="1:13" x14ac:dyDescent="0.3">
      <c r="A40" s="1" t="s">
        <v>410</v>
      </c>
      <c r="B40" s="29" t="s">
        <v>194</v>
      </c>
      <c r="C40" s="1"/>
      <c r="D40" s="1"/>
      <c r="E40" s="1"/>
      <c r="F40" s="1"/>
      <c r="G40" s="1"/>
      <c r="H40" s="1">
        <v>18</v>
      </c>
      <c r="I40" s="1"/>
      <c r="J40" s="1"/>
      <c r="K40" s="1"/>
      <c r="L40" s="1"/>
      <c r="M40" s="1"/>
    </row>
    <row r="41" spans="1:13" x14ac:dyDescent="0.3">
      <c r="A41" s="1" t="s">
        <v>540</v>
      </c>
      <c r="B41" s="2" t="s">
        <v>598</v>
      </c>
      <c r="C41" s="12"/>
      <c r="D41" s="1"/>
      <c r="E41" s="1"/>
      <c r="F41" s="1"/>
      <c r="G41" s="1"/>
      <c r="H41" s="1"/>
      <c r="I41" s="1"/>
      <c r="J41" s="1"/>
      <c r="K41" s="1">
        <v>50</v>
      </c>
      <c r="L41" s="1"/>
      <c r="M41" s="1"/>
    </row>
    <row r="42" spans="1:13" x14ac:dyDescent="0.3">
      <c r="A42" s="1" t="s">
        <v>599</v>
      </c>
      <c r="B42" s="2" t="s">
        <v>598</v>
      </c>
      <c r="C42" s="1"/>
      <c r="D42" s="1"/>
      <c r="E42" s="1"/>
      <c r="F42" s="1"/>
      <c r="G42" s="1"/>
      <c r="H42" s="1"/>
      <c r="I42" s="1"/>
      <c r="J42" s="1"/>
      <c r="K42" s="1">
        <v>45</v>
      </c>
      <c r="L42" s="1"/>
      <c r="M42" s="1"/>
    </row>
    <row r="43" spans="1:13" x14ac:dyDescent="0.3">
      <c r="A43" s="1" t="s">
        <v>600</v>
      </c>
      <c r="B43" s="2" t="s">
        <v>598</v>
      </c>
      <c r="C43" s="1"/>
      <c r="D43" s="1"/>
      <c r="E43" s="1"/>
      <c r="F43" s="1"/>
      <c r="G43" s="1"/>
      <c r="H43" s="1"/>
      <c r="I43" s="1"/>
      <c r="J43" s="1"/>
      <c r="K43" s="1">
        <v>40</v>
      </c>
      <c r="L43" s="1"/>
      <c r="M43" s="1"/>
    </row>
    <row r="44" spans="1:13" x14ac:dyDescent="0.3">
      <c r="A44" s="1" t="s">
        <v>601</v>
      </c>
      <c r="B44" s="2" t="s">
        <v>598</v>
      </c>
      <c r="C44" s="12"/>
      <c r="D44" s="1"/>
      <c r="E44" s="1"/>
      <c r="F44" s="1"/>
      <c r="G44" s="1"/>
      <c r="H44" s="1"/>
      <c r="I44" s="1"/>
      <c r="J44" s="1"/>
      <c r="K44" s="1">
        <v>37</v>
      </c>
      <c r="L44" s="1"/>
      <c r="M44" s="1"/>
    </row>
    <row r="45" spans="1:13" x14ac:dyDescent="0.3">
      <c r="A45" s="1" t="s">
        <v>596</v>
      </c>
      <c r="B45" s="2" t="s">
        <v>598</v>
      </c>
      <c r="C45" s="1"/>
      <c r="D45" s="1"/>
      <c r="E45" s="1"/>
      <c r="F45" s="1"/>
      <c r="G45" s="1"/>
      <c r="H45" s="1"/>
      <c r="I45" s="1"/>
      <c r="J45" s="1"/>
      <c r="K45" s="1"/>
      <c r="L45" s="1">
        <v>50</v>
      </c>
      <c r="M45" s="1"/>
    </row>
    <row r="46" spans="1:13" x14ac:dyDescent="0.3">
      <c r="A46" s="1" t="s">
        <v>576</v>
      </c>
      <c r="B46" s="2" t="s">
        <v>598</v>
      </c>
      <c r="C46" s="1"/>
      <c r="D46" s="1"/>
      <c r="E46" s="1"/>
      <c r="F46" s="1"/>
      <c r="G46" s="1"/>
      <c r="H46" s="1"/>
      <c r="I46" s="1"/>
      <c r="J46" s="1"/>
      <c r="K46" s="1"/>
      <c r="L46" s="1">
        <v>45</v>
      </c>
      <c r="M46" s="1"/>
    </row>
    <row r="47" spans="1:13" x14ac:dyDescent="0.3">
      <c r="A47" s="1" t="s">
        <v>618</v>
      </c>
      <c r="B47" s="2" t="s">
        <v>598</v>
      </c>
      <c r="C47" s="1"/>
      <c r="D47" s="1"/>
      <c r="E47" s="1"/>
      <c r="F47" s="1"/>
      <c r="G47" s="1"/>
      <c r="H47" s="1"/>
      <c r="I47" s="1"/>
      <c r="J47" s="1"/>
      <c r="K47" s="1"/>
      <c r="L47" s="1">
        <v>40</v>
      </c>
      <c r="M47" s="1"/>
    </row>
    <row r="48" spans="1:13" x14ac:dyDescent="0.3">
      <c r="A48" s="1" t="s">
        <v>539</v>
      </c>
      <c r="B48" s="2" t="s">
        <v>598</v>
      </c>
      <c r="C48" s="1"/>
      <c r="D48" s="1"/>
      <c r="E48" s="1"/>
      <c r="F48" s="1"/>
      <c r="G48" s="1"/>
      <c r="H48" s="1"/>
      <c r="I48" s="1"/>
      <c r="J48" s="1"/>
      <c r="K48" s="1"/>
      <c r="L48" s="1">
        <v>37</v>
      </c>
      <c r="M48" s="1"/>
    </row>
    <row r="49" spans="1:13" x14ac:dyDescent="0.3">
      <c r="A49" s="1" t="s">
        <v>619</v>
      </c>
      <c r="B49" s="2" t="s">
        <v>598</v>
      </c>
      <c r="C49" s="1"/>
      <c r="D49" s="1"/>
      <c r="E49" s="1"/>
      <c r="F49" s="1"/>
      <c r="G49" s="1"/>
      <c r="H49" s="1"/>
      <c r="I49" s="1"/>
      <c r="J49" s="1"/>
      <c r="K49" s="1"/>
      <c r="L49" s="1">
        <v>34</v>
      </c>
      <c r="M49" s="1"/>
    </row>
    <row r="50" spans="1:13" x14ac:dyDescent="0.3">
      <c r="A50" s="1" t="s">
        <v>620</v>
      </c>
      <c r="B50" s="2" t="s">
        <v>598</v>
      </c>
      <c r="C50" s="1"/>
      <c r="D50" s="1"/>
      <c r="E50" s="1"/>
      <c r="F50" s="1"/>
      <c r="G50" s="1"/>
      <c r="H50" s="1"/>
      <c r="I50" s="1"/>
      <c r="J50" s="1"/>
      <c r="K50" s="1"/>
      <c r="L50" s="1">
        <v>31</v>
      </c>
      <c r="M50" s="1"/>
    </row>
    <row r="51" spans="1:13" x14ac:dyDescent="0.3">
      <c r="A51" s="1" t="s">
        <v>621</v>
      </c>
      <c r="B51" s="2" t="s">
        <v>598</v>
      </c>
      <c r="C51" s="1"/>
      <c r="D51" s="1"/>
      <c r="E51" s="1"/>
      <c r="F51" s="1"/>
      <c r="G51" s="1"/>
      <c r="H51" s="1"/>
      <c r="I51" s="1"/>
      <c r="J51" s="1"/>
      <c r="K51" s="1"/>
      <c r="L51" s="1">
        <v>28</v>
      </c>
      <c r="M51" s="1"/>
    </row>
    <row r="52" spans="1:13" x14ac:dyDescent="0.3">
      <c r="A52" s="1" t="s">
        <v>622</v>
      </c>
      <c r="B52" s="2" t="s">
        <v>598</v>
      </c>
      <c r="C52" s="1"/>
      <c r="D52" s="1"/>
      <c r="E52" s="1"/>
      <c r="F52" s="1"/>
      <c r="G52" s="1"/>
      <c r="H52" s="1"/>
      <c r="I52" s="1"/>
      <c r="J52" s="1"/>
      <c r="K52" s="1"/>
      <c r="L52" s="1">
        <v>25</v>
      </c>
      <c r="M52" s="1"/>
    </row>
    <row r="53" spans="1:13" x14ac:dyDescent="0.3">
      <c r="A53" s="1" t="s">
        <v>623</v>
      </c>
      <c r="B53" s="2" t="s">
        <v>598</v>
      </c>
      <c r="C53" s="1"/>
      <c r="D53" s="1"/>
      <c r="E53" s="1"/>
      <c r="F53" s="1"/>
      <c r="G53" s="1"/>
      <c r="H53" s="1"/>
      <c r="I53" s="1"/>
      <c r="J53" s="1"/>
      <c r="K53" s="1"/>
      <c r="L53" s="1">
        <v>22</v>
      </c>
      <c r="M53" s="1"/>
    </row>
    <row r="54" spans="1:13" x14ac:dyDescent="0.3">
      <c r="A54" s="1" t="s">
        <v>624</v>
      </c>
      <c r="B54" s="2" t="s">
        <v>598</v>
      </c>
      <c r="C54" s="1"/>
      <c r="D54" s="1"/>
      <c r="E54" s="1"/>
      <c r="F54" s="1"/>
      <c r="G54" s="1"/>
      <c r="H54" s="1"/>
      <c r="I54" s="1"/>
      <c r="J54" s="1"/>
      <c r="K54" s="1"/>
      <c r="L54" s="1">
        <v>20</v>
      </c>
      <c r="M54" s="1"/>
    </row>
    <row r="55" spans="1:13" x14ac:dyDescent="0.3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x14ac:dyDescent="0.3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x14ac:dyDescent="0.3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x14ac:dyDescent="0.3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x14ac:dyDescent="0.3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</sheetData>
  <sortState xmlns:xlrd2="http://schemas.microsoft.com/office/spreadsheetml/2017/richdata2" ref="A5:N59">
    <sortCondition descending="1" ref="N5:N59"/>
  </sortState>
  <conditionalFormatting sqref="A5:A32">
    <cfRule type="duplicateValues" dxfId="116" priority="1"/>
    <cfRule type="duplicateValues" dxfId="115" priority="2"/>
    <cfRule type="duplicateValues" dxfId="114" priority="3"/>
    <cfRule type="duplicateValues" dxfId="113" priority="4"/>
    <cfRule type="duplicateValues" dxfId="112" priority="5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510E0-41DD-4537-BE10-66139944CF91}">
  <dimension ref="A1:N19"/>
  <sheetViews>
    <sheetView zoomScale="70" zoomScaleNormal="70" workbookViewId="0">
      <selection activeCell="G6" sqref="G6"/>
    </sheetView>
  </sheetViews>
  <sheetFormatPr defaultRowHeight="14.4" x14ac:dyDescent="0.3"/>
  <cols>
    <col min="1" max="1" width="23.77734375" customWidth="1"/>
    <col min="3" max="3" width="25.21875" customWidth="1"/>
    <col min="6" max="6" width="10.77734375" customWidth="1"/>
    <col min="14" max="14" width="12.4414062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241</v>
      </c>
      <c r="B5" s="29" t="s">
        <v>38</v>
      </c>
      <c r="C5" s="28" t="s">
        <v>236</v>
      </c>
      <c r="D5" s="1"/>
      <c r="E5" s="57">
        <v>50</v>
      </c>
      <c r="F5" s="1"/>
      <c r="G5" s="1"/>
      <c r="H5" s="57">
        <v>90</v>
      </c>
      <c r="I5" s="57">
        <v>100</v>
      </c>
      <c r="J5" s="57">
        <v>100</v>
      </c>
      <c r="K5" s="1"/>
      <c r="L5" s="1"/>
      <c r="M5" s="1"/>
      <c r="N5" s="56">
        <f>SUM(D5:M5)</f>
        <v>340</v>
      </c>
    </row>
    <row r="6" spans="1:14" x14ac:dyDescent="0.3">
      <c r="A6" s="1" t="s">
        <v>244</v>
      </c>
      <c r="B6" s="29" t="s">
        <v>38</v>
      </c>
      <c r="C6" s="28" t="s">
        <v>115</v>
      </c>
      <c r="D6" s="1">
        <v>25</v>
      </c>
      <c r="E6" s="1">
        <v>37</v>
      </c>
      <c r="F6" s="1">
        <v>37</v>
      </c>
      <c r="G6" s="68">
        <v>70</v>
      </c>
      <c r="H6" s="57">
        <v>65</v>
      </c>
      <c r="I6" s="57">
        <v>70</v>
      </c>
      <c r="J6" s="57">
        <v>50</v>
      </c>
      <c r="K6" s="57">
        <v>45</v>
      </c>
      <c r="L6" s="1"/>
      <c r="M6" s="57">
        <v>80</v>
      </c>
      <c r="N6" s="56">
        <f>M6+G6+I6+H6+J6+K6</f>
        <v>380</v>
      </c>
    </row>
    <row r="7" spans="1:14" x14ac:dyDescent="0.3">
      <c r="A7" s="1" t="s">
        <v>245</v>
      </c>
      <c r="B7" s="29" t="s">
        <v>38</v>
      </c>
      <c r="C7" s="28" t="s">
        <v>106</v>
      </c>
      <c r="D7" s="1"/>
      <c r="E7" s="1">
        <v>34</v>
      </c>
      <c r="F7" s="1">
        <v>31</v>
      </c>
      <c r="G7" s="1"/>
      <c r="H7" s="1"/>
      <c r="I7" s="1"/>
      <c r="J7" s="1">
        <v>40</v>
      </c>
      <c r="K7" s="1"/>
      <c r="L7" s="1"/>
      <c r="M7" s="1"/>
      <c r="N7">
        <f t="shared" ref="N7:N19" si="0">SUM(D7:M7)</f>
        <v>105</v>
      </c>
    </row>
    <row r="8" spans="1:14" x14ac:dyDescent="0.3">
      <c r="A8" s="1" t="s">
        <v>89</v>
      </c>
      <c r="B8" s="8" t="s">
        <v>38</v>
      </c>
      <c r="C8" s="19" t="s">
        <v>64</v>
      </c>
      <c r="D8" s="1">
        <v>23</v>
      </c>
      <c r="E8" s="1"/>
      <c r="F8" s="1"/>
      <c r="G8" s="1"/>
      <c r="H8" s="1"/>
      <c r="I8" s="1"/>
      <c r="J8" s="1"/>
      <c r="K8" s="1"/>
      <c r="L8" s="1"/>
      <c r="M8" s="1"/>
      <c r="N8">
        <f t="shared" si="0"/>
        <v>23</v>
      </c>
    </row>
    <row r="9" spans="1:14" x14ac:dyDescent="0.3">
      <c r="A9" s="1" t="s">
        <v>458</v>
      </c>
      <c r="B9" s="29" t="s">
        <v>38</v>
      </c>
      <c r="C9" s="1"/>
      <c r="D9" s="1"/>
      <c r="E9" s="1"/>
      <c r="F9" s="57">
        <v>50</v>
      </c>
      <c r="G9" s="68">
        <v>90</v>
      </c>
      <c r="H9" s="1"/>
      <c r="I9" s="57">
        <v>90</v>
      </c>
      <c r="J9" s="1"/>
      <c r="K9" s="57">
        <v>50</v>
      </c>
      <c r="L9" s="1"/>
      <c r="M9" s="57">
        <v>90</v>
      </c>
      <c r="N9" s="56">
        <f t="shared" si="0"/>
        <v>370</v>
      </c>
    </row>
    <row r="10" spans="1:14" x14ac:dyDescent="0.3">
      <c r="A10" s="1" t="s">
        <v>310</v>
      </c>
      <c r="B10" s="29" t="s">
        <v>38</v>
      </c>
      <c r="C10" s="1"/>
      <c r="D10" s="1"/>
      <c r="E10" s="1"/>
      <c r="F10" s="1">
        <v>45</v>
      </c>
      <c r="G10" s="1"/>
      <c r="H10" s="1">
        <v>70</v>
      </c>
      <c r="I10" s="1"/>
      <c r="J10" s="1"/>
      <c r="K10" s="1">
        <v>40</v>
      </c>
      <c r="L10" s="1">
        <v>50</v>
      </c>
      <c r="M10" s="1"/>
      <c r="N10">
        <f t="shared" si="0"/>
        <v>205</v>
      </c>
    </row>
    <row r="11" spans="1:14" x14ac:dyDescent="0.3">
      <c r="A11" s="1" t="s">
        <v>314</v>
      </c>
      <c r="B11" s="29" t="s">
        <v>38</v>
      </c>
      <c r="C11" s="1"/>
      <c r="D11" s="1"/>
      <c r="E11" s="1"/>
      <c r="F11" s="1">
        <v>40</v>
      </c>
      <c r="G11" s="68">
        <v>58</v>
      </c>
      <c r="H11" s="1"/>
      <c r="I11" s="1">
        <v>80</v>
      </c>
      <c r="J11" s="1">
        <v>80</v>
      </c>
      <c r="K11" s="1"/>
      <c r="L11" s="1"/>
      <c r="M11" s="1"/>
      <c r="N11">
        <f t="shared" si="0"/>
        <v>258</v>
      </c>
    </row>
    <row r="12" spans="1:14" x14ac:dyDescent="0.3">
      <c r="A12" s="1" t="s">
        <v>315</v>
      </c>
      <c r="B12" s="8" t="s">
        <v>38</v>
      </c>
      <c r="C12" s="1"/>
      <c r="D12" s="1"/>
      <c r="E12" s="1"/>
      <c r="F12" s="1">
        <v>37</v>
      </c>
      <c r="G12" s="1"/>
      <c r="H12" s="1"/>
      <c r="I12" s="1"/>
      <c r="J12" s="1">
        <v>75</v>
      </c>
      <c r="K12" s="1"/>
      <c r="L12" s="1"/>
      <c r="M12" s="1"/>
      <c r="N12">
        <f t="shared" si="0"/>
        <v>112</v>
      </c>
    </row>
    <row r="13" spans="1:14" x14ac:dyDescent="0.3">
      <c r="A13" s="1" t="s">
        <v>316</v>
      </c>
      <c r="B13" s="29" t="s">
        <v>38</v>
      </c>
      <c r="C13" s="1"/>
      <c r="D13" s="1"/>
      <c r="E13" s="1"/>
      <c r="F13" s="1">
        <v>34</v>
      </c>
      <c r="G13" s="1"/>
      <c r="H13" s="1"/>
      <c r="I13" s="1"/>
      <c r="J13" s="1"/>
      <c r="K13" s="1"/>
      <c r="L13" s="1"/>
      <c r="M13" s="1"/>
      <c r="N13">
        <f t="shared" si="0"/>
        <v>34</v>
      </c>
    </row>
    <row r="14" spans="1:14" x14ac:dyDescent="0.3">
      <c r="A14" s="1" t="s">
        <v>325</v>
      </c>
      <c r="B14" s="29" t="s">
        <v>38</v>
      </c>
      <c r="C14" s="1"/>
      <c r="D14" s="1"/>
      <c r="E14" s="1"/>
      <c r="F14" s="1">
        <v>28</v>
      </c>
      <c r="G14" s="1"/>
      <c r="H14" s="1"/>
      <c r="I14" s="1"/>
      <c r="J14" s="1"/>
      <c r="K14" s="1"/>
      <c r="L14" s="1"/>
      <c r="M14" s="1"/>
      <c r="N14">
        <f t="shared" si="0"/>
        <v>28</v>
      </c>
    </row>
    <row r="15" spans="1:14" x14ac:dyDescent="0.3">
      <c r="A15" s="1" t="s">
        <v>374</v>
      </c>
      <c r="B15" s="29" t="s">
        <v>38</v>
      </c>
      <c r="C15" s="1"/>
      <c r="D15" s="1"/>
      <c r="E15" s="1"/>
      <c r="F15" s="1"/>
      <c r="G15" s="68">
        <v>54</v>
      </c>
      <c r="H15" s="1"/>
      <c r="I15" s="1"/>
      <c r="J15" s="1">
        <v>45</v>
      </c>
      <c r="K15" s="1">
        <v>37</v>
      </c>
      <c r="L15" s="1"/>
      <c r="M15" s="1"/>
      <c r="N15">
        <f t="shared" si="0"/>
        <v>136</v>
      </c>
    </row>
    <row r="16" spans="1:14" x14ac:dyDescent="0.3">
      <c r="A16" s="1" t="s">
        <v>413</v>
      </c>
      <c r="B16" s="29" t="s">
        <v>38</v>
      </c>
      <c r="C16" s="1"/>
      <c r="D16" s="1"/>
      <c r="E16" s="1"/>
      <c r="F16" s="1"/>
      <c r="G16" s="1"/>
      <c r="H16" s="1">
        <v>54</v>
      </c>
      <c r="I16" s="1"/>
      <c r="J16" s="1"/>
      <c r="K16" s="1"/>
      <c r="L16" s="1"/>
      <c r="M16" s="1"/>
      <c r="N16">
        <f t="shared" si="0"/>
        <v>54</v>
      </c>
    </row>
    <row r="17" spans="1:14" x14ac:dyDescent="0.3">
      <c r="A17" s="1" t="s">
        <v>414</v>
      </c>
      <c r="B17" s="29" t="s">
        <v>38</v>
      </c>
      <c r="C17" s="1"/>
      <c r="D17" s="1"/>
      <c r="E17" s="1"/>
      <c r="F17" s="1"/>
      <c r="G17" s="1"/>
      <c r="H17" s="1">
        <v>52</v>
      </c>
      <c r="I17" s="1"/>
      <c r="J17" s="1"/>
      <c r="K17" s="1"/>
      <c r="L17" s="1"/>
      <c r="M17" s="1"/>
      <c r="N17">
        <f t="shared" si="0"/>
        <v>52</v>
      </c>
    </row>
    <row r="18" spans="1:14" x14ac:dyDescent="0.3">
      <c r="A18" s="1" t="s">
        <v>552</v>
      </c>
      <c r="B18" s="8" t="s">
        <v>38</v>
      </c>
      <c r="C18" s="1"/>
      <c r="D18" s="1"/>
      <c r="E18" s="1"/>
      <c r="F18" s="1"/>
      <c r="G18" s="1"/>
      <c r="H18" s="1"/>
      <c r="I18" s="1"/>
      <c r="J18" s="1">
        <v>37</v>
      </c>
      <c r="K18" s="1"/>
      <c r="L18" s="1"/>
      <c r="M18" s="1"/>
      <c r="N18">
        <f t="shared" si="0"/>
        <v>37</v>
      </c>
    </row>
    <row r="19" spans="1:14" x14ac:dyDescent="0.3">
      <c r="A19" s="1" t="s">
        <v>553</v>
      </c>
      <c r="B19" s="8" t="s">
        <v>38</v>
      </c>
      <c r="C19" s="1" t="s">
        <v>462</v>
      </c>
      <c r="D19" s="1"/>
      <c r="E19" s="1"/>
      <c r="F19" s="1"/>
      <c r="G19" s="1"/>
      <c r="H19" s="1"/>
      <c r="I19" s="1"/>
      <c r="J19" s="1">
        <v>34</v>
      </c>
      <c r="K19" s="1"/>
      <c r="L19" s="1"/>
      <c r="M19" s="1"/>
      <c r="N19">
        <f t="shared" si="0"/>
        <v>34</v>
      </c>
    </row>
  </sheetData>
  <sortState xmlns:xlrd2="http://schemas.microsoft.com/office/spreadsheetml/2017/richdata2" ref="A5:N14">
    <sortCondition descending="1" ref="N5:N14"/>
  </sortState>
  <conditionalFormatting sqref="A5:A14">
    <cfRule type="duplicateValues" dxfId="111" priority="5"/>
    <cfRule type="duplicateValues" dxfId="110" priority="6"/>
    <cfRule type="duplicateValues" dxfId="109" priority="7"/>
    <cfRule type="duplicateValues" dxfId="108" priority="8"/>
  </conditionalFormatting>
  <conditionalFormatting sqref="C17:L17 A15:A19 C15:F16 I15:L16">
    <cfRule type="duplicateValues" dxfId="107" priority="286"/>
    <cfRule type="duplicateValues" dxfId="106" priority="287"/>
    <cfRule type="duplicateValues" dxfId="105" priority="288"/>
    <cfRule type="duplicateValues" dxfId="104" priority="289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38D10-9F64-4E4D-929C-498F8EA59400}">
  <dimension ref="A1:N97"/>
  <sheetViews>
    <sheetView zoomScale="80" zoomScaleNormal="80" workbookViewId="0">
      <selection activeCell="G24" sqref="G24"/>
    </sheetView>
  </sheetViews>
  <sheetFormatPr defaultRowHeight="14.4" x14ac:dyDescent="0.3"/>
  <cols>
    <col min="1" max="1" width="19.44140625" customWidth="1"/>
    <col min="3" max="3" width="25.77734375" customWidth="1"/>
    <col min="6" max="6" width="10.77734375" customWidth="1"/>
    <col min="14" max="14" width="12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8" t="s">
        <v>262</v>
      </c>
      <c r="B5" s="8" t="s">
        <v>251</v>
      </c>
      <c r="C5" s="26" t="s">
        <v>170</v>
      </c>
      <c r="D5" s="8"/>
      <c r="E5" s="62">
        <v>50</v>
      </c>
      <c r="F5" s="61">
        <v>50</v>
      </c>
      <c r="G5" s="57">
        <v>100</v>
      </c>
      <c r="H5" s="1"/>
      <c r="I5" s="52">
        <v>100</v>
      </c>
      <c r="J5" s="1"/>
      <c r="K5" s="1"/>
      <c r="L5" s="1"/>
      <c r="M5" s="57">
        <v>100</v>
      </c>
      <c r="N5" s="56">
        <f>SUM(D5:M5)</f>
        <v>400</v>
      </c>
    </row>
    <row r="6" spans="1:14" x14ac:dyDescent="0.3">
      <c r="A6" s="8" t="s">
        <v>263</v>
      </c>
      <c r="B6" s="8" t="s">
        <v>251</v>
      </c>
      <c r="C6" s="26" t="s">
        <v>113</v>
      </c>
      <c r="D6" s="8"/>
      <c r="E6" s="62">
        <v>45</v>
      </c>
      <c r="F6" s="30"/>
      <c r="G6" s="57">
        <v>90</v>
      </c>
      <c r="H6" s="57">
        <v>100</v>
      </c>
      <c r="I6" s="1"/>
      <c r="J6" s="1"/>
      <c r="K6" s="1"/>
      <c r="L6" s="57">
        <v>50</v>
      </c>
      <c r="M6" s="1"/>
      <c r="N6" s="56">
        <f t="shared" ref="N6:N69" si="0">SUM(D6:M6)</f>
        <v>285</v>
      </c>
    </row>
    <row r="7" spans="1:14" x14ac:dyDescent="0.3">
      <c r="A7" s="8" t="s">
        <v>264</v>
      </c>
      <c r="B7" s="8" t="s">
        <v>251</v>
      </c>
      <c r="C7" s="26" t="s">
        <v>197</v>
      </c>
      <c r="D7" s="8"/>
      <c r="E7" s="62">
        <v>40</v>
      </c>
      <c r="F7" s="30"/>
      <c r="G7" s="68">
        <v>75</v>
      </c>
      <c r="H7" s="1"/>
      <c r="I7" s="52">
        <v>90</v>
      </c>
      <c r="J7" s="57">
        <v>50</v>
      </c>
      <c r="K7" s="1"/>
      <c r="L7" s="1"/>
      <c r="M7" s="57">
        <v>90</v>
      </c>
      <c r="N7" s="56">
        <f t="shared" si="0"/>
        <v>345</v>
      </c>
    </row>
    <row r="8" spans="1:14" x14ac:dyDescent="0.3">
      <c r="A8" s="8" t="s">
        <v>265</v>
      </c>
      <c r="B8" s="8" t="s">
        <v>251</v>
      </c>
      <c r="C8" s="26" t="s">
        <v>197</v>
      </c>
      <c r="D8" s="8"/>
      <c r="E8" s="8">
        <v>34</v>
      </c>
      <c r="F8" s="30"/>
      <c r="G8" s="1"/>
      <c r="H8" s="1"/>
      <c r="I8" s="24">
        <v>45</v>
      </c>
      <c r="J8" s="1"/>
      <c r="K8" s="1"/>
      <c r="L8" s="1"/>
      <c r="M8" s="1">
        <v>70</v>
      </c>
      <c r="N8">
        <f t="shared" si="0"/>
        <v>149</v>
      </c>
    </row>
    <row r="9" spans="1:14" x14ac:dyDescent="0.3">
      <c r="A9" s="8" t="s">
        <v>266</v>
      </c>
      <c r="B9" s="8" t="s">
        <v>251</v>
      </c>
      <c r="C9" s="26" t="s">
        <v>236</v>
      </c>
      <c r="D9" s="8"/>
      <c r="E9" s="8">
        <v>17</v>
      </c>
      <c r="F9" s="30"/>
      <c r="G9" s="1"/>
      <c r="H9" s="1">
        <v>46</v>
      </c>
      <c r="I9" s="1"/>
      <c r="J9" s="1"/>
      <c r="K9" s="1"/>
      <c r="L9" s="1"/>
      <c r="M9" s="1"/>
      <c r="N9">
        <f t="shared" si="0"/>
        <v>63</v>
      </c>
    </row>
    <row r="10" spans="1:14" x14ac:dyDescent="0.3">
      <c r="A10" s="8" t="s">
        <v>267</v>
      </c>
      <c r="B10" s="8" t="s">
        <v>251</v>
      </c>
      <c r="C10" s="26"/>
      <c r="D10" s="30">
        <v>17</v>
      </c>
      <c r="E10" s="8">
        <v>15</v>
      </c>
      <c r="F10" s="30"/>
      <c r="G10" s="1"/>
      <c r="H10" s="1"/>
      <c r="I10" s="52">
        <v>46</v>
      </c>
      <c r="J10" s="1">
        <v>40</v>
      </c>
      <c r="K10" s="1"/>
      <c r="L10" s="1"/>
      <c r="M10" s="1"/>
      <c r="N10">
        <f t="shared" si="0"/>
        <v>118</v>
      </c>
    </row>
    <row r="11" spans="1:14" x14ac:dyDescent="0.3">
      <c r="A11" s="8" t="s">
        <v>268</v>
      </c>
      <c r="B11" s="8" t="s">
        <v>251</v>
      </c>
      <c r="C11" s="19" t="s">
        <v>36</v>
      </c>
      <c r="D11" s="30">
        <v>19</v>
      </c>
      <c r="E11" s="8">
        <v>13</v>
      </c>
      <c r="F11" s="30">
        <v>18</v>
      </c>
      <c r="G11" s="68">
        <v>38</v>
      </c>
      <c r="H11" s="1"/>
      <c r="I11" s="1"/>
      <c r="J11" s="1"/>
      <c r="K11" s="1"/>
      <c r="L11" s="1"/>
      <c r="M11" s="1"/>
      <c r="N11">
        <f t="shared" si="0"/>
        <v>88</v>
      </c>
    </row>
    <row r="12" spans="1:14" x14ac:dyDescent="0.3">
      <c r="A12" s="8" t="s">
        <v>269</v>
      </c>
      <c r="B12" s="8" t="s">
        <v>251</v>
      </c>
      <c r="C12" s="26" t="s">
        <v>258</v>
      </c>
      <c r="D12" s="30">
        <v>9</v>
      </c>
      <c r="E12" s="8">
        <v>11</v>
      </c>
      <c r="F12" s="30">
        <v>16</v>
      </c>
      <c r="G12" s="68">
        <v>46</v>
      </c>
      <c r="H12" s="1">
        <v>44</v>
      </c>
      <c r="I12" s="1"/>
      <c r="J12" s="1"/>
      <c r="K12" s="1"/>
      <c r="L12" s="1"/>
      <c r="M12" s="1"/>
      <c r="N12">
        <f t="shared" si="0"/>
        <v>126</v>
      </c>
    </row>
    <row r="13" spans="1:14" x14ac:dyDescent="0.3">
      <c r="A13" s="8" t="s">
        <v>52</v>
      </c>
      <c r="B13" s="8" t="s">
        <v>31</v>
      </c>
      <c r="C13" s="26" t="s">
        <v>47</v>
      </c>
      <c r="D13" s="30">
        <v>25</v>
      </c>
      <c r="E13" s="8"/>
      <c r="F13" s="30">
        <v>40</v>
      </c>
      <c r="G13" s="1"/>
      <c r="H13" s="1"/>
      <c r="I13" s="52">
        <v>60</v>
      </c>
      <c r="J13" s="1">
        <v>70</v>
      </c>
      <c r="K13" s="1"/>
      <c r="L13" s="1">
        <v>45</v>
      </c>
      <c r="M13" s="1"/>
      <c r="N13">
        <f t="shared" si="0"/>
        <v>240</v>
      </c>
    </row>
    <row r="14" spans="1:14" x14ac:dyDescent="0.3">
      <c r="A14" s="8" t="s">
        <v>90</v>
      </c>
      <c r="B14" s="8" t="s">
        <v>31</v>
      </c>
      <c r="C14" s="26" t="s">
        <v>50</v>
      </c>
      <c r="D14" s="30">
        <v>23</v>
      </c>
      <c r="E14" s="8"/>
      <c r="F14" s="8"/>
      <c r="G14" s="1"/>
      <c r="H14" s="1"/>
      <c r="I14" s="1"/>
      <c r="J14" s="1"/>
      <c r="K14" s="1"/>
      <c r="L14" s="1"/>
      <c r="M14" s="1"/>
      <c r="N14">
        <f t="shared" si="0"/>
        <v>23</v>
      </c>
    </row>
    <row r="15" spans="1:14" x14ac:dyDescent="0.3">
      <c r="A15" s="1" t="s">
        <v>91</v>
      </c>
      <c r="B15" s="8" t="s">
        <v>31</v>
      </c>
      <c r="C15" s="19"/>
      <c r="D15" s="1">
        <v>21</v>
      </c>
      <c r="E15" s="1"/>
      <c r="F15" s="1"/>
      <c r="G15" s="1"/>
      <c r="H15" s="1"/>
      <c r="I15" s="1"/>
      <c r="J15" s="1">
        <v>100</v>
      </c>
      <c r="K15" s="1"/>
      <c r="L15" s="1"/>
      <c r="M15" s="1"/>
      <c r="N15">
        <f t="shared" si="0"/>
        <v>121</v>
      </c>
    </row>
    <row r="16" spans="1:14" x14ac:dyDescent="0.3">
      <c r="A16" s="1" t="s">
        <v>93</v>
      </c>
      <c r="B16" s="8" t="s">
        <v>31</v>
      </c>
      <c r="C16" s="19" t="s">
        <v>50</v>
      </c>
      <c r="D16" s="1">
        <v>15</v>
      </c>
      <c r="E16" s="1"/>
      <c r="F16" s="1"/>
      <c r="G16" s="1"/>
      <c r="H16" s="1"/>
      <c r="I16" s="52">
        <v>44</v>
      </c>
      <c r="J16" s="1">
        <v>52</v>
      </c>
      <c r="K16" s="1"/>
      <c r="L16" s="1"/>
      <c r="M16" s="1"/>
      <c r="N16">
        <f t="shared" si="0"/>
        <v>111</v>
      </c>
    </row>
    <row r="17" spans="1:14" x14ac:dyDescent="0.3">
      <c r="A17" s="1" t="s">
        <v>94</v>
      </c>
      <c r="B17" s="21" t="s">
        <v>31</v>
      </c>
      <c r="C17" s="19" t="s">
        <v>50</v>
      </c>
      <c r="D17" s="1">
        <v>13</v>
      </c>
      <c r="E17" s="1"/>
      <c r="F17" s="1"/>
      <c r="G17" s="1"/>
      <c r="H17" s="1"/>
      <c r="I17" s="1"/>
      <c r="J17" s="1">
        <v>22</v>
      </c>
      <c r="K17" s="1"/>
      <c r="L17" s="1"/>
      <c r="M17" s="1"/>
      <c r="N17">
        <f t="shared" si="0"/>
        <v>35</v>
      </c>
    </row>
    <row r="18" spans="1:14" x14ac:dyDescent="0.3">
      <c r="A18" s="1" t="s">
        <v>95</v>
      </c>
      <c r="B18" s="8" t="s">
        <v>31</v>
      </c>
      <c r="C18" s="19" t="s">
        <v>3</v>
      </c>
      <c r="D18" s="1">
        <v>11</v>
      </c>
      <c r="E18" s="1"/>
      <c r="F18" s="1"/>
      <c r="G18" s="1"/>
      <c r="H18" s="1"/>
      <c r="I18" s="1"/>
      <c r="J18" s="1"/>
      <c r="K18" s="1">
        <v>34</v>
      </c>
      <c r="L18" s="1">
        <v>37</v>
      </c>
      <c r="M18" s="1"/>
      <c r="N18">
        <f t="shared" si="0"/>
        <v>82</v>
      </c>
    </row>
    <row r="19" spans="1:14" x14ac:dyDescent="0.3">
      <c r="A19" s="1" t="s">
        <v>96</v>
      </c>
      <c r="B19" s="8" t="s">
        <v>31</v>
      </c>
      <c r="C19" s="19" t="s">
        <v>50</v>
      </c>
      <c r="D19" s="1">
        <v>10</v>
      </c>
      <c r="E19" s="1"/>
      <c r="F19" s="1"/>
      <c r="G19" s="1"/>
      <c r="H19" s="1"/>
      <c r="I19" s="1"/>
      <c r="J19" s="1"/>
      <c r="K19" s="1"/>
      <c r="L19" s="1"/>
      <c r="M19" s="1"/>
      <c r="N19">
        <f t="shared" si="0"/>
        <v>10</v>
      </c>
    </row>
    <row r="20" spans="1:14" x14ac:dyDescent="0.3">
      <c r="A20" s="1" t="s">
        <v>57</v>
      </c>
      <c r="B20" s="8" t="s">
        <v>31</v>
      </c>
      <c r="C20" s="19" t="s">
        <v>50</v>
      </c>
      <c r="D20" s="1">
        <v>8</v>
      </c>
      <c r="E20" s="1"/>
      <c r="F20" s="1"/>
      <c r="G20" s="1"/>
      <c r="H20" s="1"/>
      <c r="I20" s="1"/>
      <c r="J20" s="1"/>
      <c r="K20" s="1"/>
      <c r="L20" s="1"/>
      <c r="M20" s="1"/>
      <c r="N20">
        <f t="shared" si="0"/>
        <v>8</v>
      </c>
    </row>
    <row r="21" spans="1:14" x14ac:dyDescent="0.3">
      <c r="A21" s="1" t="s">
        <v>97</v>
      </c>
      <c r="B21" s="8" t="s">
        <v>31</v>
      </c>
      <c r="C21" s="19" t="s">
        <v>50</v>
      </c>
      <c r="D21" s="1">
        <v>7</v>
      </c>
      <c r="E21" s="1"/>
      <c r="F21" s="1"/>
      <c r="G21" s="1"/>
      <c r="H21" s="1"/>
      <c r="I21" s="1"/>
      <c r="J21" s="1">
        <v>17</v>
      </c>
      <c r="K21" s="1"/>
      <c r="L21" s="1"/>
      <c r="M21" s="1"/>
      <c r="N21">
        <f t="shared" si="0"/>
        <v>24</v>
      </c>
    </row>
    <row r="22" spans="1:14" x14ac:dyDescent="0.3">
      <c r="A22" s="12" t="s">
        <v>292</v>
      </c>
      <c r="B22" s="21" t="s">
        <v>31</v>
      </c>
      <c r="C22" s="1"/>
      <c r="D22" s="1"/>
      <c r="E22" s="1"/>
      <c r="F22" s="1">
        <v>45</v>
      </c>
      <c r="G22" s="1"/>
      <c r="H22" s="1"/>
      <c r="I22" s="1"/>
      <c r="J22" s="1"/>
      <c r="K22" s="1"/>
      <c r="L22" s="1"/>
      <c r="M22" s="1"/>
      <c r="N22">
        <f t="shared" si="0"/>
        <v>45</v>
      </c>
    </row>
    <row r="23" spans="1:14" x14ac:dyDescent="0.3">
      <c r="A23" s="1" t="s">
        <v>293</v>
      </c>
      <c r="B23" s="8" t="s">
        <v>31</v>
      </c>
      <c r="C23" s="1" t="s">
        <v>13</v>
      </c>
      <c r="D23" s="1"/>
      <c r="E23" s="1"/>
      <c r="F23" s="1">
        <v>37</v>
      </c>
      <c r="G23" s="1"/>
      <c r="H23" s="1"/>
      <c r="I23" s="1"/>
      <c r="J23" s="1">
        <v>80</v>
      </c>
      <c r="K23" s="1"/>
      <c r="L23" s="1"/>
      <c r="M23" s="1"/>
      <c r="N23">
        <f t="shared" si="0"/>
        <v>117</v>
      </c>
    </row>
    <row r="24" spans="1:14" x14ac:dyDescent="0.3">
      <c r="A24" s="1" t="s">
        <v>295</v>
      </c>
      <c r="B24" s="8" t="s">
        <v>31</v>
      </c>
      <c r="C24" s="1"/>
      <c r="D24" s="1"/>
      <c r="E24" s="1"/>
      <c r="F24" s="1">
        <v>34</v>
      </c>
      <c r="G24" s="1"/>
      <c r="H24" s="1"/>
      <c r="I24" s="1"/>
      <c r="J24" s="1"/>
      <c r="K24" s="1"/>
      <c r="L24" s="1"/>
      <c r="M24" s="1"/>
      <c r="N24">
        <f t="shared" si="0"/>
        <v>34</v>
      </c>
    </row>
    <row r="25" spans="1:14" x14ac:dyDescent="0.3">
      <c r="A25" s="12" t="s">
        <v>296</v>
      </c>
      <c r="B25" s="8" t="s">
        <v>31</v>
      </c>
      <c r="C25" s="1"/>
      <c r="D25" s="1"/>
      <c r="E25" s="1"/>
      <c r="F25" s="1">
        <v>31</v>
      </c>
      <c r="G25" s="68">
        <v>65</v>
      </c>
      <c r="H25" s="1">
        <v>60</v>
      </c>
      <c r="I25" s="1"/>
      <c r="J25" s="1"/>
      <c r="K25" s="1"/>
      <c r="L25" s="1"/>
      <c r="M25" s="1"/>
      <c r="N25">
        <f t="shared" si="0"/>
        <v>156</v>
      </c>
    </row>
    <row r="26" spans="1:14" x14ac:dyDescent="0.3">
      <c r="A26" s="1" t="s">
        <v>297</v>
      </c>
      <c r="B26" s="8" t="s">
        <v>31</v>
      </c>
      <c r="C26" s="1"/>
      <c r="D26" s="1"/>
      <c r="E26" s="1"/>
      <c r="F26" s="1">
        <v>28</v>
      </c>
      <c r="G26" s="1"/>
      <c r="H26" s="1"/>
      <c r="I26" s="1"/>
      <c r="J26" s="1">
        <v>58</v>
      </c>
      <c r="K26" s="1"/>
      <c r="L26" s="1"/>
      <c r="M26" s="1"/>
      <c r="N26">
        <f t="shared" si="0"/>
        <v>86</v>
      </c>
    </row>
    <row r="27" spans="1:14" x14ac:dyDescent="0.3">
      <c r="A27" s="1" t="s">
        <v>300</v>
      </c>
      <c r="B27" s="21" t="s">
        <v>31</v>
      </c>
      <c r="C27" s="1" t="s">
        <v>462</v>
      </c>
      <c r="D27" s="4"/>
      <c r="E27" s="1"/>
      <c r="F27" s="1">
        <v>25</v>
      </c>
      <c r="G27" s="1"/>
      <c r="H27" s="1"/>
      <c r="I27" s="52">
        <v>58</v>
      </c>
      <c r="J27" s="1">
        <v>50</v>
      </c>
      <c r="K27" s="1">
        <v>37</v>
      </c>
      <c r="L27" s="1"/>
      <c r="M27" s="1"/>
      <c r="N27">
        <f t="shared" si="0"/>
        <v>170</v>
      </c>
    </row>
    <row r="28" spans="1:14" x14ac:dyDescent="0.3">
      <c r="A28" s="1" t="s">
        <v>302</v>
      </c>
      <c r="B28" s="8" t="s">
        <v>31</v>
      </c>
      <c r="C28" s="12"/>
      <c r="D28" s="1"/>
      <c r="E28" s="1"/>
      <c r="F28" s="1">
        <v>22</v>
      </c>
      <c r="G28" s="1"/>
      <c r="H28" s="1"/>
      <c r="I28" s="1"/>
      <c r="J28" s="1"/>
      <c r="K28" s="1"/>
      <c r="L28" s="1"/>
      <c r="M28" s="1"/>
      <c r="N28">
        <f t="shared" si="0"/>
        <v>22</v>
      </c>
    </row>
    <row r="29" spans="1:14" x14ac:dyDescent="0.3">
      <c r="A29" s="12" t="s">
        <v>303</v>
      </c>
      <c r="B29" s="8" t="s">
        <v>31</v>
      </c>
      <c r="C29" s="1" t="s">
        <v>43</v>
      </c>
      <c r="D29" s="1"/>
      <c r="E29" s="1"/>
      <c r="F29" s="1">
        <v>20</v>
      </c>
      <c r="G29" s="1"/>
      <c r="H29" s="1"/>
      <c r="I29" s="1"/>
      <c r="J29" s="1">
        <v>32</v>
      </c>
      <c r="K29" s="1"/>
      <c r="L29" s="1"/>
      <c r="M29" s="1"/>
      <c r="N29">
        <f t="shared" si="0"/>
        <v>52</v>
      </c>
    </row>
    <row r="30" spans="1:14" x14ac:dyDescent="0.3">
      <c r="A30" s="1" t="s">
        <v>304</v>
      </c>
      <c r="B30" s="8" t="s">
        <v>31</v>
      </c>
      <c r="C30" s="1"/>
      <c r="D30" s="1"/>
      <c r="E30" s="1"/>
      <c r="F30" s="1">
        <v>15</v>
      </c>
      <c r="G30" s="1"/>
      <c r="H30" s="1"/>
      <c r="I30" s="1"/>
      <c r="J30" s="1"/>
      <c r="K30" s="1"/>
      <c r="L30" s="1"/>
      <c r="M30" s="1"/>
      <c r="N30">
        <f t="shared" si="0"/>
        <v>15</v>
      </c>
    </row>
    <row r="31" spans="1:14" x14ac:dyDescent="0.3">
      <c r="A31" s="1" t="s">
        <v>308</v>
      </c>
      <c r="B31" s="8" t="s">
        <v>31</v>
      </c>
      <c r="C31" s="12"/>
      <c r="D31" s="1"/>
      <c r="E31" s="1"/>
      <c r="F31" s="1">
        <v>14</v>
      </c>
      <c r="G31" s="1"/>
      <c r="H31" s="1"/>
      <c r="I31" s="1"/>
      <c r="J31" s="1"/>
      <c r="K31" s="1"/>
      <c r="L31" s="1"/>
      <c r="M31" s="1"/>
      <c r="N31">
        <f t="shared" si="0"/>
        <v>14</v>
      </c>
    </row>
    <row r="32" spans="1:14" x14ac:dyDescent="0.3">
      <c r="A32" s="12" t="s">
        <v>309</v>
      </c>
      <c r="B32" s="8" t="s">
        <v>31</v>
      </c>
      <c r="C32" s="1"/>
      <c r="D32" s="1"/>
      <c r="E32" s="1"/>
      <c r="F32" s="1">
        <v>13</v>
      </c>
      <c r="G32" s="1"/>
      <c r="H32" s="1"/>
      <c r="I32" s="1"/>
      <c r="J32" s="1">
        <v>18</v>
      </c>
      <c r="K32" s="1"/>
      <c r="L32" s="1"/>
      <c r="M32" s="1"/>
      <c r="N32">
        <f t="shared" si="0"/>
        <v>31</v>
      </c>
    </row>
    <row r="33" spans="1:14" x14ac:dyDescent="0.3">
      <c r="A33" s="1" t="s">
        <v>94</v>
      </c>
      <c r="B33" s="8" t="s">
        <v>31</v>
      </c>
      <c r="C33" s="1"/>
      <c r="D33" s="1"/>
      <c r="E33" s="1"/>
      <c r="F33" s="1">
        <v>12</v>
      </c>
      <c r="G33" s="1"/>
      <c r="H33" s="1"/>
      <c r="I33" s="1"/>
      <c r="J33" s="1"/>
      <c r="K33" s="1"/>
      <c r="L33" s="1"/>
      <c r="M33" s="1"/>
      <c r="N33">
        <f t="shared" si="0"/>
        <v>12</v>
      </c>
    </row>
    <row r="34" spans="1:14" x14ac:dyDescent="0.3">
      <c r="A34" s="1" t="s">
        <v>311</v>
      </c>
      <c r="B34" s="8" t="s">
        <v>31</v>
      </c>
      <c r="C34" s="12"/>
      <c r="D34" s="1"/>
      <c r="E34" s="1"/>
      <c r="F34" s="1">
        <v>11</v>
      </c>
      <c r="G34" s="1"/>
      <c r="H34" s="1"/>
      <c r="I34" s="1"/>
      <c r="J34" s="1"/>
      <c r="K34" s="1"/>
      <c r="L34" s="1"/>
      <c r="M34" s="1"/>
      <c r="N34">
        <f t="shared" si="0"/>
        <v>11</v>
      </c>
    </row>
    <row r="35" spans="1:14" x14ac:dyDescent="0.3">
      <c r="A35" s="1" t="s">
        <v>312</v>
      </c>
      <c r="B35" s="8" t="s">
        <v>31</v>
      </c>
      <c r="C35" s="1"/>
      <c r="D35" s="1"/>
      <c r="E35" s="1"/>
      <c r="F35" s="1">
        <v>10</v>
      </c>
      <c r="G35" s="1"/>
      <c r="H35" s="1"/>
      <c r="I35" s="1"/>
      <c r="J35" s="1">
        <v>18</v>
      </c>
      <c r="K35" s="1"/>
      <c r="L35" s="1"/>
      <c r="M35" s="1"/>
      <c r="N35">
        <f t="shared" si="0"/>
        <v>28</v>
      </c>
    </row>
    <row r="36" spans="1:14" x14ac:dyDescent="0.3">
      <c r="A36" s="12" t="s">
        <v>313</v>
      </c>
      <c r="B36" s="8" t="s">
        <v>31</v>
      </c>
      <c r="C36" s="1"/>
      <c r="D36" s="1"/>
      <c r="E36" s="1"/>
      <c r="F36" s="1">
        <v>9</v>
      </c>
      <c r="G36" s="1"/>
      <c r="H36" s="1"/>
      <c r="I36" s="1"/>
      <c r="J36" s="1"/>
      <c r="K36" s="1"/>
      <c r="L36" s="1"/>
      <c r="M36" s="1"/>
      <c r="N36">
        <f t="shared" si="0"/>
        <v>9</v>
      </c>
    </row>
    <row r="37" spans="1:14" x14ac:dyDescent="0.3">
      <c r="A37" s="1" t="s">
        <v>320</v>
      </c>
      <c r="B37" s="8" t="s">
        <v>31</v>
      </c>
      <c r="C37" s="1"/>
      <c r="D37" s="1"/>
      <c r="E37" s="1"/>
      <c r="F37" s="1">
        <v>8</v>
      </c>
      <c r="G37" s="1"/>
      <c r="H37" s="1"/>
      <c r="I37" s="1"/>
      <c r="J37" s="1"/>
      <c r="K37" s="1"/>
      <c r="L37" s="1"/>
      <c r="M37" s="1"/>
      <c r="N37">
        <f t="shared" si="0"/>
        <v>8</v>
      </c>
    </row>
    <row r="38" spans="1:14" x14ac:dyDescent="0.3">
      <c r="A38" s="1" t="s">
        <v>321</v>
      </c>
      <c r="B38" s="8" t="s">
        <v>31</v>
      </c>
      <c r="C38" s="1"/>
      <c r="D38" s="1"/>
      <c r="E38" s="1"/>
      <c r="F38" s="1">
        <v>7</v>
      </c>
      <c r="G38" s="1"/>
      <c r="H38" s="1"/>
      <c r="I38" s="52">
        <v>18</v>
      </c>
      <c r="J38" s="1">
        <v>16</v>
      </c>
      <c r="K38" s="1"/>
      <c r="L38" s="1"/>
      <c r="M38" s="1"/>
      <c r="N38">
        <f t="shared" si="0"/>
        <v>41</v>
      </c>
    </row>
    <row r="39" spans="1:14" x14ac:dyDescent="0.3">
      <c r="A39" s="12" t="s">
        <v>322</v>
      </c>
      <c r="B39" s="8" t="s">
        <v>31</v>
      </c>
      <c r="C39" s="1"/>
      <c r="D39" s="1"/>
      <c r="E39" s="1"/>
      <c r="F39" s="1">
        <v>6</v>
      </c>
      <c r="G39" s="1"/>
      <c r="H39" s="1"/>
      <c r="I39" s="1"/>
      <c r="J39" s="1"/>
      <c r="K39" s="1"/>
      <c r="L39" s="1"/>
      <c r="M39" s="1"/>
      <c r="N39">
        <f t="shared" si="0"/>
        <v>6</v>
      </c>
    </row>
    <row r="40" spans="1:14" x14ac:dyDescent="0.3">
      <c r="A40" s="1" t="s">
        <v>323</v>
      </c>
      <c r="B40" s="8" t="s">
        <v>31</v>
      </c>
      <c r="C40" s="1"/>
      <c r="D40" s="1"/>
      <c r="E40" s="1"/>
      <c r="F40" s="1">
        <v>5</v>
      </c>
      <c r="G40" s="1"/>
      <c r="H40" s="1"/>
      <c r="I40" s="1"/>
      <c r="J40" s="1"/>
      <c r="K40" s="1"/>
      <c r="L40" s="1"/>
      <c r="M40" s="1"/>
      <c r="N40">
        <f t="shared" si="0"/>
        <v>5</v>
      </c>
    </row>
    <row r="41" spans="1:14" x14ac:dyDescent="0.3">
      <c r="A41" s="1" t="s">
        <v>324</v>
      </c>
      <c r="B41" s="8" t="s">
        <v>31</v>
      </c>
      <c r="C41" s="1"/>
      <c r="D41" s="4"/>
      <c r="E41" s="1"/>
      <c r="F41" s="1">
        <v>4</v>
      </c>
      <c r="G41" s="1"/>
      <c r="H41" s="1"/>
      <c r="I41" s="1"/>
      <c r="J41" s="1"/>
      <c r="K41" s="1"/>
      <c r="L41" s="1"/>
      <c r="M41" s="1"/>
      <c r="N41">
        <f t="shared" si="0"/>
        <v>4</v>
      </c>
    </row>
    <row r="42" spans="1:14" x14ac:dyDescent="0.3">
      <c r="A42" s="12" t="s">
        <v>362</v>
      </c>
      <c r="B42" s="8" t="s">
        <v>31</v>
      </c>
      <c r="C42" s="1"/>
      <c r="D42" s="1"/>
      <c r="E42" s="1"/>
      <c r="F42" s="1"/>
      <c r="G42" s="68">
        <v>58</v>
      </c>
      <c r="H42" s="1"/>
      <c r="I42" s="52">
        <v>42</v>
      </c>
      <c r="J42" s="1">
        <v>44</v>
      </c>
      <c r="K42" s="1"/>
      <c r="L42" s="1"/>
      <c r="M42" s="1"/>
      <c r="N42">
        <f t="shared" si="0"/>
        <v>144</v>
      </c>
    </row>
    <row r="43" spans="1:14" x14ac:dyDescent="0.3">
      <c r="A43" s="1" t="s">
        <v>363</v>
      </c>
      <c r="B43" s="8" t="s">
        <v>31</v>
      </c>
      <c r="C43" s="1"/>
      <c r="D43" s="4"/>
      <c r="E43" s="1"/>
      <c r="F43" s="1"/>
      <c r="G43" s="68">
        <v>54</v>
      </c>
      <c r="H43" s="1"/>
      <c r="I43" s="1"/>
      <c r="J43" s="1">
        <v>40</v>
      </c>
      <c r="K43" s="1">
        <v>50</v>
      </c>
      <c r="L43" s="1"/>
      <c r="M43" s="1"/>
      <c r="N43">
        <f t="shared" si="0"/>
        <v>144</v>
      </c>
    </row>
    <row r="44" spans="1:14" x14ac:dyDescent="0.3">
      <c r="A44" s="1" t="s">
        <v>367</v>
      </c>
      <c r="B44" s="8" t="s">
        <v>31</v>
      </c>
      <c r="C44" s="1"/>
      <c r="D44" s="1"/>
      <c r="E44" s="1"/>
      <c r="F44" s="1"/>
      <c r="G44" s="68">
        <v>36</v>
      </c>
      <c r="H44" s="1"/>
      <c r="I44" s="52">
        <v>52</v>
      </c>
      <c r="J44" s="1"/>
      <c r="K44" s="1"/>
      <c r="L44" s="1"/>
      <c r="M44" s="1"/>
      <c r="N44">
        <f t="shared" si="0"/>
        <v>88</v>
      </c>
    </row>
    <row r="45" spans="1:14" x14ac:dyDescent="0.3">
      <c r="A45" s="12" t="s">
        <v>368</v>
      </c>
      <c r="B45" s="8" t="s">
        <v>31</v>
      </c>
      <c r="C45" s="12" t="s">
        <v>43</v>
      </c>
      <c r="D45" s="1"/>
      <c r="E45" s="1"/>
      <c r="F45" s="1"/>
      <c r="G45" s="68">
        <v>26</v>
      </c>
      <c r="H45" s="1"/>
      <c r="I45" s="1"/>
      <c r="J45" s="1">
        <v>26</v>
      </c>
      <c r="K45" s="1"/>
      <c r="L45" s="1"/>
      <c r="M45" s="1"/>
      <c r="N45">
        <f t="shared" si="0"/>
        <v>52</v>
      </c>
    </row>
    <row r="46" spans="1:14" x14ac:dyDescent="0.3">
      <c r="A46" s="1" t="s">
        <v>369</v>
      </c>
      <c r="B46" s="8" t="s">
        <v>31</v>
      </c>
      <c r="C46" s="1"/>
      <c r="D46" s="1"/>
      <c r="E46" s="1"/>
      <c r="F46" s="1"/>
      <c r="G46" s="68">
        <v>20</v>
      </c>
      <c r="H46" s="1"/>
      <c r="I46" s="1"/>
      <c r="J46" s="1"/>
      <c r="K46" s="1"/>
      <c r="L46" s="1"/>
      <c r="M46" s="1"/>
      <c r="N46">
        <f t="shared" si="0"/>
        <v>20</v>
      </c>
    </row>
    <row r="47" spans="1:14" x14ac:dyDescent="0.3">
      <c r="A47" s="1" t="s">
        <v>370</v>
      </c>
      <c r="B47" s="8" t="s">
        <v>31</v>
      </c>
      <c r="C47" s="1"/>
      <c r="D47" s="1"/>
      <c r="E47" s="1"/>
      <c r="F47" s="1"/>
      <c r="G47" s="68">
        <v>19</v>
      </c>
      <c r="H47" s="1"/>
      <c r="I47" s="1"/>
      <c r="J47" s="1"/>
      <c r="K47" s="1"/>
      <c r="L47" s="1"/>
      <c r="M47" s="1"/>
      <c r="N47">
        <f t="shared" si="0"/>
        <v>19</v>
      </c>
    </row>
    <row r="48" spans="1:14" x14ac:dyDescent="0.3">
      <c r="A48" s="1" t="s">
        <v>373</v>
      </c>
      <c r="B48" s="8" t="s">
        <v>31</v>
      </c>
      <c r="C48" s="1"/>
      <c r="D48" s="1"/>
      <c r="E48" s="1"/>
      <c r="F48" s="1"/>
      <c r="G48" s="68">
        <v>16</v>
      </c>
      <c r="H48" s="1"/>
      <c r="I48" s="1"/>
      <c r="J48" s="1">
        <v>19</v>
      </c>
      <c r="K48" s="1"/>
      <c r="L48" s="1">
        <v>25</v>
      </c>
      <c r="M48" s="1"/>
      <c r="N48">
        <f t="shared" si="0"/>
        <v>60</v>
      </c>
    </row>
    <row r="49" spans="1:14" x14ac:dyDescent="0.3">
      <c r="A49" s="12" t="s">
        <v>375</v>
      </c>
      <c r="B49" s="8" t="s">
        <v>31</v>
      </c>
      <c r="C49" s="19" t="s">
        <v>36</v>
      </c>
      <c r="D49" s="1"/>
      <c r="E49" s="1"/>
      <c r="F49" s="1"/>
      <c r="G49" s="68">
        <v>14</v>
      </c>
      <c r="H49" s="1"/>
      <c r="I49" s="1"/>
      <c r="J49" s="1">
        <v>24</v>
      </c>
      <c r="K49" s="1"/>
      <c r="L49" s="1" t="s">
        <v>597</v>
      </c>
      <c r="M49" s="1"/>
      <c r="N49">
        <f t="shared" si="0"/>
        <v>38</v>
      </c>
    </row>
    <row r="50" spans="1:14" x14ac:dyDescent="0.3">
      <c r="A50" s="1" t="s">
        <v>376</v>
      </c>
      <c r="B50" s="8" t="s">
        <v>31</v>
      </c>
      <c r="C50" s="12"/>
      <c r="D50" s="1"/>
      <c r="E50" s="1"/>
      <c r="F50" s="1"/>
      <c r="G50" s="68">
        <v>13</v>
      </c>
      <c r="H50" s="1"/>
      <c r="I50" s="1"/>
      <c r="J50" s="1"/>
      <c r="K50" s="1"/>
      <c r="L50" s="1"/>
      <c r="M50" s="1"/>
      <c r="N50">
        <f t="shared" si="0"/>
        <v>13</v>
      </c>
    </row>
    <row r="51" spans="1:14" x14ac:dyDescent="0.3">
      <c r="A51" s="1" t="s">
        <v>377</v>
      </c>
      <c r="B51" s="8" t="s">
        <v>31</v>
      </c>
      <c r="C51" s="19" t="s">
        <v>36</v>
      </c>
      <c r="D51" s="1"/>
      <c r="E51" s="1"/>
      <c r="F51" s="1"/>
      <c r="G51" s="68">
        <v>12</v>
      </c>
      <c r="H51" s="1"/>
      <c r="I51" s="1"/>
      <c r="J51" s="1"/>
      <c r="K51" s="1"/>
      <c r="L51" s="1">
        <v>31</v>
      </c>
      <c r="M51" s="1"/>
      <c r="N51">
        <f t="shared" si="0"/>
        <v>43</v>
      </c>
    </row>
    <row r="52" spans="1:14" x14ac:dyDescent="0.3">
      <c r="A52" s="1" t="s">
        <v>331</v>
      </c>
      <c r="B52" s="8" t="s">
        <v>31</v>
      </c>
      <c r="C52" s="1"/>
      <c r="D52" s="1"/>
      <c r="E52" s="1"/>
      <c r="F52" s="1"/>
      <c r="G52" s="1"/>
      <c r="H52" s="1">
        <v>34</v>
      </c>
      <c r="I52" s="1"/>
      <c r="J52" s="1"/>
      <c r="K52" s="1"/>
      <c r="L52" s="1"/>
      <c r="M52" s="1"/>
      <c r="N52">
        <f t="shared" si="0"/>
        <v>34</v>
      </c>
    </row>
    <row r="53" spans="1:14" x14ac:dyDescent="0.3">
      <c r="A53" s="1" t="s">
        <v>416</v>
      </c>
      <c r="B53" s="8" t="s">
        <v>31</v>
      </c>
      <c r="C53" s="1"/>
      <c r="D53" s="1"/>
      <c r="E53" s="1"/>
      <c r="F53" s="1"/>
      <c r="G53" s="1"/>
      <c r="H53" s="1">
        <v>31</v>
      </c>
      <c r="I53" s="1"/>
      <c r="J53" s="1"/>
      <c r="K53" s="1"/>
      <c r="L53" s="1"/>
      <c r="M53" s="1"/>
      <c r="N53">
        <f t="shared" si="0"/>
        <v>31</v>
      </c>
    </row>
    <row r="54" spans="1:14" x14ac:dyDescent="0.3">
      <c r="A54" s="12" t="s">
        <v>417</v>
      </c>
      <c r="B54" s="8" t="s">
        <v>31</v>
      </c>
      <c r="C54" s="1"/>
      <c r="D54" s="1"/>
      <c r="E54" s="1"/>
      <c r="F54" s="1"/>
      <c r="G54" s="1"/>
      <c r="H54" s="1">
        <v>28</v>
      </c>
      <c r="I54" s="1"/>
      <c r="J54" s="1"/>
      <c r="K54" s="1"/>
      <c r="L54" s="1">
        <v>28</v>
      </c>
      <c r="M54" s="1"/>
      <c r="N54">
        <f t="shared" si="0"/>
        <v>56</v>
      </c>
    </row>
    <row r="55" spans="1:14" x14ac:dyDescent="0.3">
      <c r="A55" s="12" t="s">
        <v>418</v>
      </c>
      <c r="B55" s="8" t="s">
        <v>31</v>
      </c>
      <c r="C55" s="1"/>
      <c r="D55" s="1"/>
      <c r="E55" s="1"/>
      <c r="F55" s="1"/>
      <c r="G55" s="1"/>
      <c r="H55" s="1">
        <v>25</v>
      </c>
      <c r="I55" s="1"/>
      <c r="J55" s="1"/>
      <c r="K55" s="1"/>
      <c r="L55" s="1"/>
      <c r="M55" s="1"/>
      <c r="N55">
        <f t="shared" si="0"/>
        <v>25</v>
      </c>
    </row>
    <row r="56" spans="1:14" x14ac:dyDescent="0.3">
      <c r="A56" s="12" t="s">
        <v>419</v>
      </c>
      <c r="B56" s="8" t="s">
        <v>31</v>
      </c>
      <c r="C56" s="1"/>
      <c r="D56" s="1"/>
      <c r="E56" s="1"/>
      <c r="F56" s="1"/>
      <c r="G56" s="1"/>
      <c r="H56" s="1">
        <v>22</v>
      </c>
      <c r="I56" s="1"/>
      <c r="J56" s="1"/>
      <c r="K56" s="1"/>
      <c r="L56" s="1"/>
      <c r="M56" s="1"/>
      <c r="N56">
        <f t="shared" si="0"/>
        <v>22</v>
      </c>
    </row>
    <row r="57" spans="1:14" x14ac:dyDescent="0.3">
      <c r="A57" s="1" t="s">
        <v>461</v>
      </c>
      <c r="B57" s="8" t="s">
        <v>31</v>
      </c>
      <c r="C57" s="1" t="s">
        <v>462</v>
      </c>
      <c r="D57" s="1"/>
      <c r="E57" s="1"/>
      <c r="F57" s="1"/>
      <c r="G57" s="1"/>
      <c r="H57" s="1"/>
      <c r="I57" s="52">
        <v>65</v>
      </c>
      <c r="J57" s="1">
        <v>45</v>
      </c>
      <c r="K57" s="1"/>
      <c r="L57" s="1"/>
      <c r="M57" s="1">
        <v>80</v>
      </c>
      <c r="N57">
        <f t="shared" si="0"/>
        <v>190</v>
      </c>
    </row>
    <row r="58" spans="1:14" x14ac:dyDescent="0.3">
      <c r="A58" s="12" t="s">
        <v>463</v>
      </c>
      <c r="B58" s="8" t="s">
        <v>31</v>
      </c>
      <c r="C58" s="12"/>
      <c r="D58" s="1"/>
      <c r="E58" s="1"/>
      <c r="F58" s="1"/>
      <c r="G58" s="1"/>
      <c r="H58" s="1"/>
      <c r="I58" s="1"/>
      <c r="J58" s="1"/>
      <c r="K58" s="1"/>
      <c r="L58" s="1"/>
      <c r="M58" s="1">
        <v>54</v>
      </c>
      <c r="N58">
        <f t="shared" si="0"/>
        <v>54</v>
      </c>
    </row>
    <row r="59" spans="1:14" x14ac:dyDescent="0.3">
      <c r="A59" s="1" t="s">
        <v>464</v>
      </c>
      <c r="B59" s="8" t="s">
        <v>31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>
        <v>38</v>
      </c>
      <c r="N59">
        <f t="shared" si="0"/>
        <v>38</v>
      </c>
    </row>
    <row r="60" spans="1:14" x14ac:dyDescent="0.3">
      <c r="A60" s="1" t="s">
        <v>523</v>
      </c>
      <c r="B60" s="8" t="s">
        <v>31</v>
      </c>
      <c r="C60" s="1" t="s">
        <v>524</v>
      </c>
      <c r="D60" s="1"/>
      <c r="E60" s="1"/>
      <c r="F60" s="1"/>
      <c r="G60" s="1"/>
      <c r="H60" s="1"/>
      <c r="I60" s="24">
        <v>50</v>
      </c>
      <c r="J60" s="1"/>
      <c r="K60" s="1"/>
      <c r="L60" s="1"/>
      <c r="M60" s="1"/>
      <c r="N60">
        <f t="shared" si="0"/>
        <v>50</v>
      </c>
    </row>
    <row r="61" spans="1:14" x14ac:dyDescent="0.3">
      <c r="A61" s="12" t="s">
        <v>525</v>
      </c>
      <c r="B61" s="8" t="s">
        <v>31</v>
      </c>
      <c r="C61" s="1" t="s">
        <v>526</v>
      </c>
      <c r="D61" s="1"/>
      <c r="E61" s="1"/>
      <c r="F61" s="1"/>
      <c r="G61" s="1"/>
      <c r="H61" s="1"/>
      <c r="I61" s="24">
        <v>40</v>
      </c>
      <c r="J61" s="1"/>
      <c r="K61" s="1"/>
      <c r="L61" s="1"/>
      <c r="M61" s="1"/>
      <c r="N61">
        <f t="shared" si="0"/>
        <v>40</v>
      </c>
    </row>
    <row r="62" spans="1:14" x14ac:dyDescent="0.3">
      <c r="A62" s="12" t="s">
        <v>531</v>
      </c>
      <c r="B62" s="8" t="s">
        <v>31</v>
      </c>
      <c r="C62" s="1"/>
      <c r="D62" s="1"/>
      <c r="E62" s="1"/>
      <c r="F62" s="1"/>
      <c r="G62" s="1"/>
      <c r="H62" s="1"/>
      <c r="I62" s="24">
        <v>37</v>
      </c>
      <c r="J62" s="1"/>
      <c r="K62" s="1"/>
      <c r="L62" s="1"/>
      <c r="M62" s="1"/>
      <c r="N62">
        <f t="shared" si="0"/>
        <v>37</v>
      </c>
    </row>
    <row r="63" spans="1:14" x14ac:dyDescent="0.3">
      <c r="A63" s="12" t="s">
        <v>533</v>
      </c>
      <c r="B63" s="8" t="s">
        <v>31</v>
      </c>
      <c r="C63" s="1"/>
      <c r="D63" s="1"/>
      <c r="E63" s="1"/>
      <c r="F63" s="1"/>
      <c r="G63" s="1"/>
      <c r="H63" s="1"/>
      <c r="I63" s="24">
        <v>34</v>
      </c>
      <c r="J63" s="1"/>
      <c r="K63" s="1"/>
      <c r="L63" s="1"/>
      <c r="M63" s="1"/>
      <c r="N63">
        <f t="shared" si="0"/>
        <v>34</v>
      </c>
    </row>
    <row r="64" spans="1:14" x14ac:dyDescent="0.3">
      <c r="A64" s="1" t="s">
        <v>534</v>
      </c>
      <c r="B64" s="8" t="s">
        <v>31</v>
      </c>
      <c r="C64" s="1"/>
      <c r="D64" s="1"/>
      <c r="E64" s="1"/>
      <c r="F64" s="1"/>
      <c r="G64" s="1"/>
      <c r="H64" s="1"/>
      <c r="I64" s="24">
        <v>31</v>
      </c>
      <c r="J64" s="1"/>
      <c r="K64" s="1"/>
      <c r="L64" s="1"/>
      <c r="M64" s="1"/>
      <c r="N64">
        <f t="shared" si="0"/>
        <v>31</v>
      </c>
    </row>
    <row r="65" spans="1:14" x14ac:dyDescent="0.3">
      <c r="A65" s="1" t="s">
        <v>536</v>
      </c>
      <c r="B65" s="8" t="s">
        <v>31</v>
      </c>
      <c r="C65" s="1"/>
      <c r="D65" s="1"/>
      <c r="E65" s="1"/>
      <c r="F65" s="1"/>
      <c r="G65" s="1"/>
      <c r="H65" s="1"/>
      <c r="I65" s="24">
        <v>28</v>
      </c>
      <c r="J65" s="1"/>
      <c r="K65" s="1"/>
      <c r="L65" s="1"/>
      <c r="M65" s="1"/>
      <c r="N65">
        <f t="shared" si="0"/>
        <v>28</v>
      </c>
    </row>
    <row r="66" spans="1:14" x14ac:dyDescent="0.3">
      <c r="A66" s="1" t="s">
        <v>538</v>
      </c>
      <c r="B66" s="8" t="s">
        <v>31</v>
      </c>
      <c r="C66" s="1"/>
      <c r="D66" s="1"/>
      <c r="E66" s="1"/>
      <c r="F66" s="1"/>
      <c r="G66" s="1"/>
      <c r="H66" s="1"/>
      <c r="I66" s="24">
        <v>25</v>
      </c>
      <c r="J66" s="1"/>
      <c r="K66" s="1"/>
      <c r="L66" s="1"/>
      <c r="M66" s="1"/>
      <c r="N66">
        <f t="shared" si="0"/>
        <v>25</v>
      </c>
    </row>
    <row r="67" spans="1:14" x14ac:dyDescent="0.3">
      <c r="A67" s="1" t="s">
        <v>540</v>
      </c>
      <c r="B67" s="8" t="s">
        <v>31</v>
      </c>
      <c r="C67" s="1"/>
      <c r="D67" s="1"/>
      <c r="E67" s="1"/>
      <c r="F67" s="1"/>
      <c r="G67" s="1"/>
      <c r="H67" s="1"/>
      <c r="I67" s="24">
        <v>22</v>
      </c>
      <c r="J67" s="1"/>
      <c r="K67" s="1"/>
      <c r="L67" s="1"/>
      <c r="M67" s="1"/>
      <c r="N67">
        <f t="shared" si="0"/>
        <v>22</v>
      </c>
    </row>
    <row r="68" spans="1:14" x14ac:dyDescent="0.3">
      <c r="A68" s="12" t="s">
        <v>541</v>
      </c>
      <c r="B68" s="8" t="s">
        <v>31</v>
      </c>
      <c r="C68" s="1" t="s">
        <v>479</v>
      </c>
      <c r="D68" s="1"/>
      <c r="E68" s="1"/>
      <c r="F68" s="1"/>
      <c r="G68" s="1"/>
      <c r="H68" s="1"/>
      <c r="I68" s="24">
        <v>20</v>
      </c>
      <c r="J68" s="1"/>
      <c r="K68" s="1"/>
      <c r="L68" s="1"/>
      <c r="M68" s="1"/>
      <c r="N68">
        <f t="shared" si="0"/>
        <v>20</v>
      </c>
    </row>
    <row r="69" spans="1:14" x14ac:dyDescent="0.3">
      <c r="A69" s="1" t="s">
        <v>543</v>
      </c>
      <c r="B69" s="8" t="s">
        <v>31</v>
      </c>
      <c r="C69" s="1" t="s">
        <v>47</v>
      </c>
      <c r="D69" s="1"/>
      <c r="E69" s="1"/>
      <c r="F69" s="1"/>
      <c r="G69" s="1"/>
      <c r="H69" s="1"/>
      <c r="I69" s="24">
        <v>18</v>
      </c>
      <c r="J69" s="1"/>
      <c r="K69" s="1"/>
      <c r="L69" s="1"/>
      <c r="M69" s="1"/>
      <c r="N69">
        <f t="shared" si="0"/>
        <v>18</v>
      </c>
    </row>
    <row r="70" spans="1:14" x14ac:dyDescent="0.3">
      <c r="A70" s="1" t="s">
        <v>544</v>
      </c>
      <c r="B70" s="8" t="s">
        <v>31</v>
      </c>
      <c r="C70" s="1"/>
      <c r="D70" s="1"/>
      <c r="E70" s="1"/>
      <c r="F70" s="1"/>
      <c r="G70" s="1"/>
      <c r="H70" s="1"/>
      <c r="I70" s="24">
        <v>16</v>
      </c>
      <c r="J70" s="1"/>
      <c r="K70" s="1"/>
      <c r="L70" s="1"/>
      <c r="M70" s="1"/>
      <c r="N70">
        <f t="shared" ref="N70:N97" si="1">SUM(D70:M70)</f>
        <v>16</v>
      </c>
    </row>
    <row r="71" spans="1:14" x14ac:dyDescent="0.3">
      <c r="A71" s="12" t="s">
        <v>545</v>
      </c>
      <c r="B71" s="8" t="s">
        <v>31</v>
      </c>
      <c r="C71" s="1"/>
      <c r="D71" s="1"/>
      <c r="E71" s="1"/>
      <c r="F71" s="1"/>
      <c r="G71" s="1"/>
      <c r="H71" s="1"/>
      <c r="I71" s="24">
        <v>15</v>
      </c>
      <c r="J71" s="1"/>
      <c r="K71" s="1"/>
      <c r="L71" s="1"/>
      <c r="M71" s="1"/>
      <c r="N71">
        <f t="shared" si="1"/>
        <v>15</v>
      </c>
    </row>
    <row r="72" spans="1:14" x14ac:dyDescent="0.3">
      <c r="A72" s="12" t="s">
        <v>547</v>
      </c>
      <c r="B72" s="8" t="s">
        <v>31</v>
      </c>
      <c r="C72" s="1"/>
      <c r="D72" s="1"/>
      <c r="E72" s="1"/>
      <c r="F72" s="1"/>
      <c r="G72" s="1"/>
      <c r="H72" s="1"/>
      <c r="I72" s="24">
        <v>14</v>
      </c>
      <c r="J72" s="1"/>
      <c r="K72" s="1"/>
      <c r="L72" s="1"/>
      <c r="M72" s="1"/>
      <c r="N72">
        <f t="shared" si="1"/>
        <v>14</v>
      </c>
    </row>
    <row r="73" spans="1:14" x14ac:dyDescent="0.3">
      <c r="A73" s="49" t="s">
        <v>554</v>
      </c>
      <c r="B73" s="44" t="s">
        <v>31</v>
      </c>
      <c r="C73" s="9" t="s">
        <v>462</v>
      </c>
      <c r="D73" s="9"/>
      <c r="E73" s="9"/>
      <c r="F73" s="9"/>
      <c r="G73" s="9"/>
      <c r="H73" s="9"/>
      <c r="I73" s="53">
        <v>48</v>
      </c>
      <c r="J73" s="9">
        <v>37</v>
      </c>
      <c r="K73" s="9"/>
      <c r="L73" s="9"/>
      <c r="M73" s="9"/>
      <c r="N73">
        <f t="shared" si="1"/>
        <v>85</v>
      </c>
    </row>
    <row r="74" spans="1:14" x14ac:dyDescent="0.3">
      <c r="A74" s="12" t="s">
        <v>555</v>
      </c>
      <c r="B74" s="8" t="s">
        <v>31</v>
      </c>
      <c r="C74" s="1"/>
      <c r="D74" s="1"/>
      <c r="E74" s="1"/>
      <c r="F74" s="1"/>
      <c r="G74" s="1"/>
      <c r="H74" s="1"/>
      <c r="I74" s="1"/>
      <c r="J74" s="1">
        <v>34</v>
      </c>
      <c r="K74" s="1"/>
      <c r="L74" s="1"/>
      <c r="M74" s="1"/>
      <c r="N74">
        <f t="shared" si="1"/>
        <v>34</v>
      </c>
    </row>
    <row r="75" spans="1:14" x14ac:dyDescent="0.3">
      <c r="A75" s="12" t="s">
        <v>556</v>
      </c>
      <c r="B75" s="8" t="s">
        <v>31</v>
      </c>
      <c r="C75" s="1" t="s">
        <v>8</v>
      </c>
      <c r="D75" s="1"/>
      <c r="E75" s="1"/>
      <c r="F75" s="1"/>
      <c r="G75" s="1"/>
      <c r="H75" s="1"/>
      <c r="I75" s="1"/>
      <c r="J75" s="1">
        <v>31</v>
      </c>
      <c r="K75" s="1">
        <v>45</v>
      </c>
      <c r="L75" s="1">
        <v>34</v>
      </c>
      <c r="M75" s="1"/>
      <c r="N75">
        <f t="shared" si="1"/>
        <v>110</v>
      </c>
    </row>
    <row r="76" spans="1:14" x14ac:dyDescent="0.3">
      <c r="A76" s="12" t="s">
        <v>557</v>
      </c>
      <c r="B76" s="8" t="s">
        <v>31</v>
      </c>
      <c r="C76" s="1"/>
      <c r="D76" s="1"/>
      <c r="E76" s="1"/>
      <c r="F76" s="1"/>
      <c r="G76" s="1"/>
      <c r="H76" s="1"/>
      <c r="I76" s="1"/>
      <c r="J76" s="1">
        <v>28</v>
      </c>
      <c r="K76" s="1"/>
      <c r="L76" s="1"/>
      <c r="M76" s="1"/>
      <c r="N76">
        <f t="shared" si="1"/>
        <v>28</v>
      </c>
    </row>
    <row r="77" spans="1:14" x14ac:dyDescent="0.3">
      <c r="A77" s="12" t="s">
        <v>558</v>
      </c>
      <c r="B77" s="8" t="s">
        <v>31</v>
      </c>
      <c r="C77" s="1"/>
      <c r="D77" s="1"/>
      <c r="E77" s="1"/>
      <c r="F77" s="1"/>
      <c r="G77" s="1"/>
      <c r="H77" s="1"/>
      <c r="I77" s="1"/>
      <c r="J77" s="1">
        <v>25</v>
      </c>
      <c r="K77" s="1"/>
      <c r="L77" s="1"/>
      <c r="M77" s="1"/>
      <c r="N77">
        <f t="shared" si="1"/>
        <v>25</v>
      </c>
    </row>
    <row r="78" spans="1:14" x14ac:dyDescent="0.3">
      <c r="A78" s="12" t="s">
        <v>559</v>
      </c>
      <c r="B78" s="8" t="s">
        <v>31</v>
      </c>
      <c r="C78" s="1" t="s">
        <v>496</v>
      </c>
      <c r="D78" s="1"/>
      <c r="E78" s="1"/>
      <c r="F78" s="1"/>
      <c r="G78" s="1"/>
      <c r="H78" s="1"/>
      <c r="I78" s="1"/>
      <c r="J78" s="1">
        <v>20</v>
      </c>
      <c r="K78" s="1"/>
      <c r="L78" s="1"/>
      <c r="M78" s="1"/>
      <c r="N78">
        <f t="shared" si="1"/>
        <v>20</v>
      </c>
    </row>
    <row r="79" spans="1:14" x14ac:dyDescent="0.3">
      <c r="A79" s="12" t="s">
        <v>560</v>
      </c>
      <c r="B79" s="8" t="s">
        <v>31</v>
      </c>
      <c r="C79" s="1"/>
      <c r="D79" s="1"/>
      <c r="E79" s="1"/>
      <c r="F79" s="1"/>
      <c r="G79" s="1"/>
      <c r="H79" s="1"/>
      <c r="I79" s="1"/>
      <c r="J79" s="1">
        <v>15</v>
      </c>
      <c r="K79" s="1"/>
      <c r="L79" s="1"/>
      <c r="M79" s="1"/>
      <c r="N79">
        <f t="shared" si="1"/>
        <v>15</v>
      </c>
    </row>
    <row r="80" spans="1:14" x14ac:dyDescent="0.3">
      <c r="A80" s="12" t="s">
        <v>561</v>
      </c>
      <c r="B80" s="8" t="s">
        <v>31</v>
      </c>
      <c r="C80" s="1"/>
      <c r="D80" s="1"/>
      <c r="E80" s="1"/>
      <c r="F80" s="1"/>
      <c r="G80" s="1"/>
      <c r="H80" s="1"/>
      <c r="I80" s="1"/>
      <c r="J80" s="1">
        <v>14</v>
      </c>
      <c r="K80" s="1"/>
      <c r="L80" s="1"/>
      <c r="M80" s="1"/>
      <c r="N80">
        <f t="shared" si="1"/>
        <v>14</v>
      </c>
    </row>
    <row r="81" spans="1:14" x14ac:dyDescent="0.3">
      <c r="A81" s="12" t="s">
        <v>562</v>
      </c>
      <c r="B81" s="8" t="s">
        <v>31</v>
      </c>
      <c r="C81" s="1"/>
      <c r="D81" s="1"/>
      <c r="E81" s="1"/>
      <c r="F81" s="1"/>
      <c r="G81" s="1"/>
      <c r="H81" s="1"/>
      <c r="I81" s="1"/>
      <c r="J81" s="1">
        <v>13</v>
      </c>
      <c r="K81" s="1"/>
      <c r="L81" s="1"/>
      <c r="M81" s="1"/>
      <c r="N81">
        <f t="shared" si="1"/>
        <v>13</v>
      </c>
    </row>
    <row r="82" spans="1:14" x14ac:dyDescent="0.3">
      <c r="A82" s="12" t="s">
        <v>563</v>
      </c>
      <c r="B82" s="8" t="s">
        <v>31</v>
      </c>
      <c r="C82" s="1"/>
      <c r="D82" s="1"/>
      <c r="E82" s="1"/>
      <c r="F82" s="1"/>
      <c r="G82" s="1"/>
      <c r="H82" s="1"/>
      <c r="I82" s="1"/>
      <c r="J82" s="1">
        <v>12</v>
      </c>
      <c r="K82" s="1"/>
      <c r="L82" s="1"/>
      <c r="M82" s="1"/>
      <c r="N82">
        <f t="shared" si="1"/>
        <v>12</v>
      </c>
    </row>
    <row r="83" spans="1:14" x14ac:dyDescent="0.3">
      <c r="A83" s="12" t="s">
        <v>569</v>
      </c>
      <c r="B83" s="8" t="s">
        <v>31</v>
      </c>
      <c r="C83" s="1" t="s">
        <v>43</v>
      </c>
      <c r="D83" s="1"/>
      <c r="E83" s="1"/>
      <c r="F83" s="1"/>
      <c r="G83" s="1"/>
      <c r="H83" s="1"/>
      <c r="I83" s="1"/>
      <c r="J83" s="1">
        <v>37</v>
      </c>
      <c r="K83" s="1"/>
      <c r="L83" s="1"/>
      <c r="M83" s="1"/>
      <c r="N83">
        <f t="shared" si="1"/>
        <v>37</v>
      </c>
    </row>
    <row r="84" spans="1:14" x14ac:dyDescent="0.3">
      <c r="A84" s="12" t="s">
        <v>570</v>
      </c>
      <c r="B84" s="8" t="s">
        <v>31</v>
      </c>
      <c r="C84" s="1"/>
      <c r="D84" s="1"/>
      <c r="E84" s="1"/>
      <c r="F84" s="1"/>
      <c r="G84" s="1"/>
      <c r="H84" s="1"/>
      <c r="I84" s="1"/>
      <c r="J84" s="1">
        <v>56</v>
      </c>
      <c r="K84" s="1"/>
      <c r="L84" s="1"/>
      <c r="M84" s="1"/>
      <c r="N84">
        <f t="shared" si="1"/>
        <v>56</v>
      </c>
    </row>
    <row r="85" spans="1:14" x14ac:dyDescent="0.3">
      <c r="A85" s="12" t="s">
        <v>571</v>
      </c>
      <c r="B85" s="8" t="s">
        <v>31</v>
      </c>
      <c r="C85" s="1" t="s">
        <v>47</v>
      </c>
      <c r="D85" s="1"/>
      <c r="E85" s="1"/>
      <c r="F85" s="1"/>
      <c r="G85" s="1"/>
      <c r="H85" s="1"/>
      <c r="I85" s="1"/>
      <c r="J85" s="1">
        <v>48</v>
      </c>
      <c r="K85" s="1"/>
      <c r="L85" s="1"/>
      <c r="M85" s="1"/>
      <c r="N85">
        <f t="shared" si="1"/>
        <v>48</v>
      </c>
    </row>
    <row r="86" spans="1:14" x14ac:dyDescent="0.3">
      <c r="A86" s="12" t="s">
        <v>572</v>
      </c>
      <c r="B86" s="8" t="s">
        <v>31</v>
      </c>
      <c r="C86" s="1"/>
      <c r="D86" s="1"/>
      <c r="E86" s="1"/>
      <c r="F86" s="1"/>
      <c r="G86" s="1"/>
      <c r="H86" s="1"/>
      <c r="I86" s="1"/>
      <c r="J86" s="1">
        <v>34</v>
      </c>
      <c r="K86" s="1"/>
      <c r="L86" s="1"/>
      <c r="M86" s="1"/>
      <c r="N86">
        <f t="shared" si="1"/>
        <v>34</v>
      </c>
    </row>
    <row r="87" spans="1:14" x14ac:dyDescent="0.3">
      <c r="A87" s="12" t="s">
        <v>573</v>
      </c>
      <c r="B87" s="8" t="s">
        <v>31</v>
      </c>
      <c r="C87" s="1"/>
      <c r="D87" s="1"/>
      <c r="E87" s="1"/>
      <c r="F87" s="1"/>
      <c r="G87" s="1"/>
      <c r="H87" s="1"/>
      <c r="I87" s="1"/>
      <c r="J87" s="1">
        <v>28</v>
      </c>
      <c r="K87" s="1"/>
      <c r="L87" s="1"/>
      <c r="M87" s="1"/>
      <c r="N87">
        <f t="shared" si="1"/>
        <v>28</v>
      </c>
    </row>
    <row r="88" spans="1:14" x14ac:dyDescent="0.3">
      <c r="A88" s="12" t="s">
        <v>574</v>
      </c>
      <c r="B88" s="8" t="s">
        <v>31</v>
      </c>
      <c r="C88" s="1"/>
      <c r="D88" s="1"/>
      <c r="E88" s="1"/>
      <c r="F88" s="1"/>
      <c r="G88" s="1"/>
      <c r="H88" s="1"/>
      <c r="I88" s="1"/>
      <c r="J88" s="1">
        <v>20</v>
      </c>
      <c r="K88" s="1"/>
      <c r="L88" s="1"/>
      <c r="M88" s="1"/>
      <c r="N88">
        <f t="shared" si="1"/>
        <v>20</v>
      </c>
    </row>
    <row r="89" spans="1:14" x14ac:dyDescent="0.3">
      <c r="A89" s="12" t="s">
        <v>575</v>
      </c>
      <c r="B89" s="8" t="s">
        <v>31</v>
      </c>
      <c r="C89" s="1" t="s">
        <v>43</v>
      </c>
      <c r="D89" s="1"/>
      <c r="E89" s="1"/>
      <c r="F89" s="1"/>
      <c r="G89" s="1"/>
      <c r="H89" s="1"/>
      <c r="I89" s="52">
        <v>28</v>
      </c>
      <c r="J89" s="1">
        <v>19</v>
      </c>
      <c r="K89" s="1">
        <v>31</v>
      </c>
      <c r="L89" s="1"/>
      <c r="M89" s="1"/>
      <c r="N89">
        <f t="shared" si="1"/>
        <v>78</v>
      </c>
    </row>
    <row r="90" spans="1:14" x14ac:dyDescent="0.3">
      <c r="A90" s="12" t="s">
        <v>576</v>
      </c>
      <c r="B90" s="8" t="s">
        <v>31</v>
      </c>
      <c r="C90" s="1"/>
      <c r="D90" s="1"/>
      <c r="E90" s="1"/>
      <c r="F90" s="1"/>
      <c r="G90" s="1"/>
      <c r="H90" s="1"/>
      <c r="I90" s="1"/>
      <c r="J90" s="1">
        <v>11</v>
      </c>
      <c r="K90" s="1"/>
      <c r="L90" s="1"/>
      <c r="M90" s="1"/>
      <c r="N90">
        <f t="shared" si="1"/>
        <v>11</v>
      </c>
    </row>
    <row r="91" spans="1:14" x14ac:dyDescent="0.3">
      <c r="A91" s="12" t="s">
        <v>595</v>
      </c>
      <c r="B91" s="8" t="s">
        <v>31</v>
      </c>
      <c r="C91" s="1"/>
      <c r="D91" s="1"/>
      <c r="E91" s="1"/>
      <c r="F91" s="1"/>
      <c r="G91" s="1"/>
      <c r="H91" s="1"/>
      <c r="I91" s="52">
        <v>54</v>
      </c>
      <c r="J91" s="1"/>
      <c r="K91" s="1">
        <v>40</v>
      </c>
      <c r="L91" s="1"/>
      <c r="M91" s="1"/>
      <c r="N91">
        <f t="shared" si="1"/>
        <v>94</v>
      </c>
    </row>
    <row r="92" spans="1:14" x14ac:dyDescent="0.3">
      <c r="A92" s="12" t="s">
        <v>596</v>
      </c>
      <c r="B92" s="8" t="s">
        <v>31</v>
      </c>
      <c r="C92" s="1"/>
      <c r="D92" s="1"/>
      <c r="E92" s="1"/>
      <c r="F92" s="1"/>
      <c r="G92" s="1"/>
      <c r="H92" s="1"/>
      <c r="I92" s="1"/>
      <c r="J92" s="1"/>
      <c r="K92" s="1">
        <v>28</v>
      </c>
      <c r="L92" s="1"/>
      <c r="M92" s="1"/>
      <c r="N92">
        <f t="shared" si="1"/>
        <v>28</v>
      </c>
    </row>
    <row r="93" spans="1:14" x14ac:dyDescent="0.3">
      <c r="A93" s="12" t="s">
        <v>628</v>
      </c>
      <c r="B93" s="8" t="s">
        <v>31</v>
      </c>
      <c r="C93" s="1"/>
      <c r="D93" s="1"/>
      <c r="E93" s="1"/>
      <c r="F93" s="1"/>
      <c r="G93" s="1"/>
      <c r="H93" s="1"/>
      <c r="I93" s="1"/>
      <c r="J93" s="1"/>
      <c r="K93" s="1"/>
      <c r="L93" s="1">
        <v>40</v>
      </c>
      <c r="M93" s="1"/>
      <c r="N93">
        <f t="shared" si="1"/>
        <v>40</v>
      </c>
    </row>
    <row r="94" spans="1:14" x14ac:dyDescent="0.3">
      <c r="A94" s="12" t="s">
        <v>629</v>
      </c>
      <c r="B94" s="8" t="s">
        <v>31</v>
      </c>
      <c r="C94" s="1"/>
      <c r="D94" s="1"/>
      <c r="E94" s="1"/>
      <c r="F94" s="1"/>
      <c r="G94" s="1"/>
      <c r="H94" s="1"/>
      <c r="I94" s="1"/>
      <c r="J94" s="1"/>
      <c r="K94" s="1"/>
      <c r="L94" s="1">
        <v>22</v>
      </c>
      <c r="M94" s="1"/>
      <c r="N94">
        <f t="shared" si="1"/>
        <v>22</v>
      </c>
    </row>
    <row r="95" spans="1:14" x14ac:dyDescent="0.3">
      <c r="A95" s="12" t="s">
        <v>630</v>
      </c>
      <c r="B95" s="8" t="s">
        <v>31</v>
      </c>
      <c r="C95" s="1"/>
      <c r="D95" s="1"/>
      <c r="E95" s="1"/>
      <c r="F95" s="1"/>
      <c r="G95" s="1"/>
      <c r="H95" s="1"/>
      <c r="I95" s="1"/>
      <c r="J95" s="1"/>
      <c r="K95" s="1"/>
      <c r="L95" s="1">
        <v>20</v>
      </c>
      <c r="M95" s="1"/>
      <c r="N95">
        <f t="shared" si="1"/>
        <v>20</v>
      </c>
    </row>
    <row r="96" spans="1:14" x14ac:dyDescent="0.3">
      <c r="A96" s="12" t="s">
        <v>631</v>
      </c>
      <c r="B96" s="8" t="s">
        <v>31</v>
      </c>
      <c r="C96" s="1"/>
      <c r="D96" s="1"/>
      <c r="E96" s="1"/>
      <c r="F96" s="1"/>
      <c r="G96" s="1"/>
      <c r="H96" s="1"/>
      <c r="I96" s="1"/>
      <c r="J96" s="1"/>
      <c r="K96" s="1"/>
      <c r="L96" s="1">
        <v>18</v>
      </c>
      <c r="M96" s="1"/>
      <c r="N96">
        <f t="shared" si="1"/>
        <v>18</v>
      </c>
    </row>
    <row r="97" spans="1:14" x14ac:dyDescent="0.3">
      <c r="A97" s="54" t="s">
        <v>634</v>
      </c>
      <c r="B97" s="44" t="s">
        <v>31</v>
      </c>
      <c r="I97" s="55">
        <v>20</v>
      </c>
      <c r="N97">
        <f t="shared" si="1"/>
        <v>20</v>
      </c>
    </row>
  </sheetData>
  <autoFilter ref="A4:N97" xr:uid="{D0F38D10-9F64-4E4D-929C-498F8EA59400}"/>
  <sortState xmlns:xlrd2="http://schemas.microsoft.com/office/spreadsheetml/2017/richdata2" ref="A5:N73">
    <sortCondition descending="1" ref="N5:N73"/>
  </sortState>
  <conditionalFormatting sqref="A5:A12">
    <cfRule type="duplicateValues" dxfId="103" priority="1"/>
    <cfRule type="duplicateValues" dxfId="102" priority="2"/>
    <cfRule type="duplicateValues" dxfId="101" priority="3"/>
    <cfRule type="duplicateValues" dxfId="100" priority="4"/>
  </conditionalFormatting>
  <conditionalFormatting sqref="A5:A19">
    <cfRule type="duplicateValues" dxfId="99" priority="5"/>
    <cfRule type="duplicateValues" dxfId="98" priority="6"/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58D44-1A60-465D-9F4F-DE3A45C52854}">
  <dimension ref="A1:N13"/>
  <sheetViews>
    <sheetView workbookViewId="0">
      <selection activeCell="G5" sqref="G5"/>
    </sheetView>
  </sheetViews>
  <sheetFormatPr defaultRowHeight="14.4" x14ac:dyDescent="0.3"/>
  <cols>
    <col min="1" max="1" width="14.21875" customWidth="1"/>
    <col min="3" max="3" width="22.33203125" bestFit="1" customWidth="1"/>
    <col min="6" max="6" width="10.21875" customWidth="1"/>
    <col min="14" max="14" width="12.4414062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246</v>
      </c>
      <c r="B5" s="29" t="s">
        <v>32</v>
      </c>
      <c r="C5" s="28" t="s">
        <v>237</v>
      </c>
      <c r="D5" s="1">
        <v>25</v>
      </c>
      <c r="E5" s="57">
        <v>28</v>
      </c>
      <c r="F5" s="1"/>
      <c r="G5" s="68">
        <v>75</v>
      </c>
      <c r="H5" s="57">
        <v>60</v>
      </c>
      <c r="I5" s="57">
        <v>75</v>
      </c>
      <c r="J5" s="57">
        <v>90</v>
      </c>
      <c r="K5" s="1"/>
      <c r="L5" s="57">
        <v>50</v>
      </c>
      <c r="M5" s="1"/>
      <c r="N5" s="56">
        <f>SUM(D5:M5)-D5</f>
        <v>378</v>
      </c>
    </row>
    <row r="6" spans="1:14" x14ac:dyDescent="0.3">
      <c r="A6" s="1" t="s">
        <v>248</v>
      </c>
      <c r="B6" s="29" t="s">
        <v>32</v>
      </c>
      <c r="C6" s="28" t="s">
        <v>238</v>
      </c>
      <c r="D6" s="57">
        <v>23</v>
      </c>
      <c r="E6" s="57">
        <v>23</v>
      </c>
      <c r="F6" s="1"/>
      <c r="G6" s="68">
        <v>56</v>
      </c>
      <c r="H6" s="1"/>
      <c r="I6" s="1"/>
      <c r="J6" s="1"/>
      <c r="K6" s="57">
        <v>45</v>
      </c>
      <c r="L6" s="1"/>
      <c r="M6" s="1"/>
      <c r="N6" s="56">
        <f t="shared" ref="N6:N13" si="0">SUM(D6:M6)</f>
        <v>147</v>
      </c>
    </row>
    <row r="7" spans="1:14" x14ac:dyDescent="0.3">
      <c r="A7" s="1" t="s">
        <v>250</v>
      </c>
      <c r="B7" s="29" t="s">
        <v>32</v>
      </c>
      <c r="C7" s="28" t="s">
        <v>235</v>
      </c>
      <c r="D7" s="1"/>
      <c r="E7" s="1">
        <v>21</v>
      </c>
      <c r="F7" s="1"/>
      <c r="G7" s="1"/>
      <c r="H7" s="1"/>
      <c r="I7" s="1"/>
      <c r="J7" s="1"/>
      <c r="K7" s="1"/>
      <c r="L7" s="1"/>
      <c r="M7" s="1"/>
      <c r="N7">
        <f t="shared" si="0"/>
        <v>21</v>
      </c>
    </row>
    <row r="8" spans="1:14" x14ac:dyDescent="0.3">
      <c r="A8" s="9" t="s">
        <v>372</v>
      </c>
      <c r="B8" s="46" t="s">
        <v>32</v>
      </c>
      <c r="C8" s="47"/>
      <c r="D8" s="9"/>
      <c r="E8" s="9"/>
      <c r="F8" s="9"/>
      <c r="G8" s="69">
        <v>80</v>
      </c>
      <c r="H8" s="9"/>
      <c r="I8" s="9"/>
      <c r="J8" s="58">
        <v>50</v>
      </c>
      <c r="K8" s="58">
        <v>50</v>
      </c>
      <c r="L8" s="9"/>
      <c r="M8" s="1"/>
      <c r="N8" s="56">
        <f t="shared" si="0"/>
        <v>180</v>
      </c>
    </row>
    <row r="9" spans="1:14" x14ac:dyDescent="0.3">
      <c r="A9" s="1" t="s">
        <v>490</v>
      </c>
      <c r="B9" s="8" t="s">
        <v>32</v>
      </c>
      <c r="C9" s="28" t="s">
        <v>491</v>
      </c>
      <c r="D9" s="1"/>
      <c r="E9" s="1"/>
      <c r="F9" s="1"/>
      <c r="G9" s="1"/>
      <c r="H9" s="1"/>
      <c r="I9" s="1">
        <v>40</v>
      </c>
      <c r="J9" s="1"/>
      <c r="K9" s="1"/>
      <c r="L9" s="1"/>
      <c r="M9" s="1"/>
      <c r="N9">
        <f t="shared" si="0"/>
        <v>40</v>
      </c>
    </row>
    <row r="10" spans="1:14" x14ac:dyDescent="0.3">
      <c r="A10" s="1" t="s">
        <v>492</v>
      </c>
      <c r="B10" s="8" t="s">
        <v>32</v>
      </c>
      <c r="C10" s="1"/>
      <c r="D10" s="1"/>
      <c r="E10" s="1"/>
      <c r="F10" s="1"/>
      <c r="G10" s="1"/>
      <c r="H10" s="1"/>
      <c r="I10" s="1">
        <v>37</v>
      </c>
      <c r="J10" s="1"/>
      <c r="K10" s="1"/>
      <c r="L10" s="1"/>
      <c r="M10" s="1"/>
      <c r="N10">
        <f t="shared" si="0"/>
        <v>37</v>
      </c>
    </row>
    <row r="11" spans="1:14" x14ac:dyDescent="0.3">
      <c r="A11" s="1" t="s">
        <v>493</v>
      </c>
      <c r="B11" s="8" t="s">
        <v>32</v>
      </c>
      <c r="C11" s="1"/>
      <c r="D11" s="1"/>
      <c r="E11" s="1"/>
      <c r="F11" s="1"/>
      <c r="G11" s="1"/>
      <c r="H11" s="1"/>
      <c r="I11" s="1">
        <v>34</v>
      </c>
      <c r="J11" s="1"/>
      <c r="K11" s="1"/>
      <c r="L11" s="1"/>
      <c r="M11" s="1"/>
      <c r="N11">
        <f t="shared" si="0"/>
        <v>34</v>
      </c>
    </row>
    <row r="12" spans="1:14" x14ac:dyDescent="0.3">
      <c r="A12" s="1" t="s">
        <v>568</v>
      </c>
      <c r="B12" s="8" t="s">
        <v>32</v>
      </c>
      <c r="C12" s="1"/>
      <c r="D12" s="1"/>
      <c r="E12" s="1"/>
      <c r="F12" s="1"/>
      <c r="G12" s="1"/>
      <c r="H12" s="1"/>
      <c r="I12" s="1"/>
      <c r="J12" s="1">
        <v>70</v>
      </c>
      <c r="K12" s="1"/>
      <c r="L12" s="1"/>
      <c r="M12" s="1"/>
      <c r="N12">
        <f t="shared" si="0"/>
        <v>70</v>
      </c>
    </row>
    <row r="13" spans="1:14" x14ac:dyDescent="0.3">
      <c r="A13" s="1" t="s">
        <v>625</v>
      </c>
      <c r="B13" s="8" t="s">
        <v>32</v>
      </c>
      <c r="C13" s="1" t="s">
        <v>43</v>
      </c>
      <c r="D13" s="1"/>
      <c r="E13" s="1"/>
      <c r="F13" s="1"/>
      <c r="G13" s="1"/>
      <c r="H13" s="1"/>
      <c r="I13" s="1"/>
      <c r="J13" s="1"/>
      <c r="K13" s="1"/>
      <c r="L13" s="1">
        <v>45</v>
      </c>
      <c r="M13" s="1"/>
      <c r="N13">
        <f t="shared" si="0"/>
        <v>45</v>
      </c>
    </row>
  </sheetData>
  <sortState xmlns:xlrd2="http://schemas.microsoft.com/office/spreadsheetml/2017/richdata2" ref="A5:N5">
    <sortCondition descending="1" ref="L5"/>
  </sortState>
  <conditionalFormatting sqref="A5:A13">
    <cfRule type="duplicateValues" dxfId="97" priority="1"/>
    <cfRule type="duplicateValues" dxfId="96" priority="2"/>
    <cfRule type="duplicateValues" dxfId="95" priority="3"/>
    <cfRule type="duplicateValues" dxfId="94" priority="4"/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7D950-BA38-4991-A817-FAA5FAFC2F19}">
  <dimension ref="A1:N54"/>
  <sheetViews>
    <sheetView topLeftCell="A32" zoomScale="80" zoomScaleNormal="80" workbookViewId="0">
      <selection activeCell="G65" sqref="G65"/>
    </sheetView>
  </sheetViews>
  <sheetFormatPr defaultRowHeight="14.4" x14ac:dyDescent="0.3"/>
  <cols>
    <col min="1" max="1" width="22.44140625" customWidth="1"/>
    <col min="3" max="3" width="25.21875" customWidth="1"/>
    <col min="6" max="6" width="10" customWidth="1"/>
    <col min="14" max="14" width="12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279</v>
      </c>
      <c r="B5" s="8" t="s">
        <v>254</v>
      </c>
      <c r="C5" s="19" t="s">
        <v>106</v>
      </c>
      <c r="D5" s="1"/>
      <c r="E5" s="1">
        <v>25</v>
      </c>
      <c r="F5" s="1">
        <v>50</v>
      </c>
      <c r="G5" s="1"/>
      <c r="H5" s="1">
        <v>80</v>
      </c>
      <c r="I5" s="1"/>
      <c r="J5" s="1"/>
      <c r="K5" s="1"/>
      <c r="L5" s="1"/>
      <c r="M5" s="1"/>
      <c r="N5">
        <f t="shared" ref="N5:N54" si="0">SUM(D5:M5)</f>
        <v>155</v>
      </c>
    </row>
    <row r="6" spans="1:14" x14ac:dyDescent="0.3">
      <c r="A6" s="1" t="s">
        <v>280</v>
      </c>
      <c r="B6" s="8" t="s">
        <v>254</v>
      </c>
      <c r="C6" s="19" t="s">
        <v>257</v>
      </c>
      <c r="D6" s="1">
        <v>25</v>
      </c>
      <c r="E6" s="1">
        <v>23</v>
      </c>
      <c r="F6" s="1"/>
      <c r="G6" s="1"/>
      <c r="H6" s="1"/>
      <c r="I6" s="1"/>
      <c r="J6" s="1"/>
      <c r="K6" s="1"/>
      <c r="L6" s="1"/>
      <c r="M6" s="1"/>
      <c r="N6">
        <f t="shared" si="0"/>
        <v>48</v>
      </c>
    </row>
    <row r="7" spans="1:14" x14ac:dyDescent="0.3">
      <c r="A7" s="1" t="s">
        <v>281</v>
      </c>
      <c r="B7" s="8" t="s">
        <v>254</v>
      </c>
      <c r="C7" s="19" t="s">
        <v>259</v>
      </c>
      <c r="D7" s="1">
        <v>21</v>
      </c>
      <c r="E7" s="1">
        <v>21</v>
      </c>
      <c r="F7" s="1"/>
      <c r="G7" s="1"/>
      <c r="H7" s="1">
        <v>28</v>
      </c>
      <c r="I7" s="1"/>
      <c r="J7" s="1">
        <v>14</v>
      </c>
      <c r="K7" s="1"/>
      <c r="L7" s="1"/>
      <c r="M7" s="1"/>
      <c r="N7">
        <f t="shared" si="0"/>
        <v>84</v>
      </c>
    </row>
    <row r="8" spans="1:14" x14ac:dyDescent="0.3">
      <c r="A8" s="1" t="s">
        <v>282</v>
      </c>
      <c r="B8" s="8" t="s">
        <v>254</v>
      </c>
      <c r="C8" s="19" t="s">
        <v>141</v>
      </c>
      <c r="D8" s="1"/>
      <c r="E8" s="1">
        <v>19</v>
      </c>
      <c r="F8" s="1"/>
      <c r="G8" s="1"/>
      <c r="H8" s="1"/>
      <c r="I8" s="1"/>
      <c r="J8" s="1"/>
      <c r="K8" s="1">
        <v>31</v>
      </c>
      <c r="L8" s="1">
        <v>22</v>
      </c>
      <c r="M8" s="1"/>
      <c r="N8">
        <f t="shared" si="0"/>
        <v>72</v>
      </c>
    </row>
    <row r="9" spans="1:14" x14ac:dyDescent="0.3">
      <c r="A9" s="1" t="s">
        <v>283</v>
      </c>
      <c r="B9" s="8" t="s">
        <v>254</v>
      </c>
      <c r="C9" s="19" t="s">
        <v>260</v>
      </c>
      <c r="D9" s="1"/>
      <c r="E9" s="1">
        <v>17</v>
      </c>
      <c r="F9" s="1"/>
      <c r="G9" s="1"/>
      <c r="H9" s="1"/>
      <c r="I9" s="1"/>
      <c r="J9" s="1"/>
      <c r="K9" s="1"/>
      <c r="L9" s="1"/>
      <c r="M9" s="1">
        <v>46</v>
      </c>
      <c r="N9">
        <f t="shared" si="0"/>
        <v>63</v>
      </c>
    </row>
    <row r="10" spans="1:14" x14ac:dyDescent="0.3">
      <c r="A10" s="1" t="s">
        <v>284</v>
      </c>
      <c r="B10" s="8" t="s">
        <v>254</v>
      </c>
      <c r="C10" s="19" t="s">
        <v>261</v>
      </c>
      <c r="D10" s="1"/>
      <c r="E10" s="1">
        <v>15</v>
      </c>
      <c r="F10" s="1"/>
      <c r="G10" s="1"/>
      <c r="H10" s="1"/>
      <c r="I10" s="1"/>
      <c r="J10" s="1"/>
      <c r="K10" s="1"/>
      <c r="L10" s="1"/>
      <c r="M10" s="1"/>
      <c r="N10">
        <f t="shared" si="0"/>
        <v>15</v>
      </c>
    </row>
    <row r="11" spans="1:14" x14ac:dyDescent="0.3">
      <c r="A11" s="1" t="s">
        <v>100</v>
      </c>
      <c r="B11" s="8" t="s">
        <v>299</v>
      </c>
      <c r="C11" s="19" t="s">
        <v>9</v>
      </c>
      <c r="D11" s="1">
        <v>23</v>
      </c>
      <c r="E11" s="1"/>
      <c r="F11" s="1"/>
      <c r="G11" s="1"/>
      <c r="H11" s="1"/>
      <c r="I11" s="1"/>
      <c r="J11" s="1"/>
      <c r="K11" s="1"/>
      <c r="L11" s="1"/>
      <c r="M11" s="1"/>
      <c r="N11">
        <f t="shared" si="0"/>
        <v>23</v>
      </c>
    </row>
    <row r="12" spans="1:14" x14ac:dyDescent="0.3">
      <c r="A12" s="1" t="s">
        <v>294</v>
      </c>
      <c r="B12" s="8" t="s">
        <v>299</v>
      </c>
      <c r="C12" s="1" t="s">
        <v>485</v>
      </c>
      <c r="D12" s="1"/>
      <c r="E12" s="1"/>
      <c r="F12" s="57">
        <v>45</v>
      </c>
      <c r="G12" s="68">
        <v>52</v>
      </c>
      <c r="H12" s="57">
        <v>50</v>
      </c>
      <c r="I12" s="52">
        <v>50</v>
      </c>
      <c r="J12" s="57">
        <v>54</v>
      </c>
      <c r="K12" s="1">
        <v>40</v>
      </c>
      <c r="L12" s="57">
        <v>45</v>
      </c>
      <c r="M12" s="1"/>
      <c r="N12" s="56">
        <f>SUM(D12:M12)-K12</f>
        <v>296</v>
      </c>
    </row>
    <row r="13" spans="1:14" x14ac:dyDescent="0.3">
      <c r="A13" s="1" t="s">
        <v>298</v>
      </c>
      <c r="B13" s="8" t="s">
        <v>299</v>
      </c>
      <c r="C13" s="1" t="s">
        <v>462</v>
      </c>
      <c r="D13" s="1"/>
      <c r="E13" s="1"/>
      <c r="F13" s="57">
        <v>40</v>
      </c>
      <c r="G13" s="1"/>
      <c r="H13" s="57">
        <v>52</v>
      </c>
      <c r="I13" s="1"/>
      <c r="J13" s="57">
        <v>46</v>
      </c>
      <c r="K13" s="57">
        <v>50</v>
      </c>
      <c r="L13" s="57">
        <v>40</v>
      </c>
      <c r="M13" s="1"/>
      <c r="N13" s="56">
        <f t="shared" si="0"/>
        <v>228</v>
      </c>
    </row>
    <row r="14" spans="1:14" x14ac:dyDescent="0.3">
      <c r="A14" s="1" t="s">
        <v>512</v>
      </c>
      <c r="B14" s="8" t="s">
        <v>299</v>
      </c>
      <c r="C14" s="1"/>
      <c r="D14" s="1"/>
      <c r="E14" s="1"/>
      <c r="F14" s="1">
        <v>37</v>
      </c>
      <c r="G14" s="1"/>
      <c r="H14" s="1"/>
      <c r="I14" s="1"/>
      <c r="J14" s="1"/>
      <c r="K14" s="1"/>
      <c r="L14" s="1"/>
      <c r="M14" s="1"/>
      <c r="N14">
        <f t="shared" si="0"/>
        <v>37</v>
      </c>
    </row>
    <row r="15" spans="1:14" x14ac:dyDescent="0.3">
      <c r="A15" s="1" t="s">
        <v>301</v>
      </c>
      <c r="B15" s="8" t="s">
        <v>299</v>
      </c>
      <c r="C15" s="1" t="s">
        <v>13</v>
      </c>
      <c r="D15" s="1"/>
      <c r="E15" s="1"/>
      <c r="F15" s="57">
        <v>34</v>
      </c>
      <c r="G15" s="57">
        <v>40</v>
      </c>
      <c r="H15" s="1"/>
      <c r="I15" s="1"/>
      <c r="J15" s="57">
        <v>50</v>
      </c>
      <c r="K15" s="57">
        <v>37</v>
      </c>
      <c r="L15" s="57">
        <v>34</v>
      </c>
      <c r="M15" s="57">
        <v>52</v>
      </c>
      <c r="N15" s="56">
        <f t="shared" si="0"/>
        <v>247</v>
      </c>
    </row>
    <row r="16" spans="1:14" x14ac:dyDescent="0.3">
      <c r="A16" s="1" t="s">
        <v>305</v>
      </c>
      <c r="B16" s="8" t="s">
        <v>299</v>
      </c>
      <c r="C16" s="1"/>
      <c r="D16" s="1"/>
      <c r="E16" s="1"/>
      <c r="F16" s="1">
        <v>31</v>
      </c>
      <c r="G16" s="1"/>
      <c r="H16" s="1"/>
      <c r="I16" s="1"/>
      <c r="J16" s="1">
        <v>17</v>
      </c>
      <c r="K16" s="1"/>
      <c r="L16" s="1"/>
      <c r="M16" s="1"/>
      <c r="N16">
        <f t="shared" si="0"/>
        <v>48</v>
      </c>
    </row>
    <row r="17" spans="1:14" x14ac:dyDescent="0.3">
      <c r="A17" s="1" t="s">
        <v>306</v>
      </c>
      <c r="B17" s="8" t="s">
        <v>299</v>
      </c>
      <c r="C17" s="1"/>
      <c r="D17" s="1"/>
      <c r="E17" s="1"/>
      <c r="F17" s="1">
        <v>28</v>
      </c>
      <c r="G17" s="1"/>
      <c r="H17" s="1"/>
      <c r="I17" s="1"/>
      <c r="J17" s="1"/>
      <c r="K17" s="1"/>
      <c r="L17" s="1"/>
      <c r="M17" s="1"/>
      <c r="N17">
        <f t="shared" si="0"/>
        <v>28</v>
      </c>
    </row>
    <row r="18" spans="1:14" x14ac:dyDescent="0.3">
      <c r="A18" s="1" t="s">
        <v>307</v>
      </c>
      <c r="B18" s="8" t="s">
        <v>299</v>
      </c>
      <c r="C18" s="1"/>
      <c r="D18" s="1"/>
      <c r="E18" s="1"/>
      <c r="F18" s="1">
        <v>25</v>
      </c>
      <c r="G18" s="1"/>
      <c r="H18" s="1"/>
      <c r="I18" s="1"/>
      <c r="J18" s="1"/>
      <c r="K18" s="1"/>
      <c r="L18" s="1"/>
      <c r="M18" s="1"/>
      <c r="N18">
        <f t="shared" si="0"/>
        <v>25</v>
      </c>
    </row>
    <row r="19" spans="1:14" x14ac:dyDescent="0.3">
      <c r="A19" s="1" t="s">
        <v>317</v>
      </c>
      <c r="B19" s="1" t="s">
        <v>299</v>
      </c>
      <c r="C19" s="1"/>
      <c r="D19" s="1"/>
      <c r="E19" s="1"/>
      <c r="F19" s="1">
        <v>22</v>
      </c>
      <c r="G19" s="1"/>
      <c r="H19" s="1"/>
      <c r="I19" s="1"/>
      <c r="J19" s="1"/>
      <c r="K19" s="1"/>
      <c r="L19" s="1"/>
      <c r="M19" s="1"/>
      <c r="N19">
        <f t="shared" si="0"/>
        <v>22</v>
      </c>
    </row>
    <row r="20" spans="1:14" x14ac:dyDescent="0.3">
      <c r="A20" s="1" t="s">
        <v>318</v>
      </c>
      <c r="B20" s="1" t="s">
        <v>364</v>
      </c>
      <c r="C20" s="1"/>
      <c r="D20" s="1"/>
      <c r="E20" s="1"/>
      <c r="F20" s="1">
        <v>20</v>
      </c>
      <c r="G20" s="1"/>
      <c r="H20" s="1"/>
      <c r="I20" s="1"/>
      <c r="J20" s="1"/>
      <c r="K20" s="1"/>
      <c r="L20" s="1"/>
      <c r="M20" s="1"/>
      <c r="N20">
        <f t="shared" si="0"/>
        <v>20</v>
      </c>
    </row>
    <row r="21" spans="1:14" x14ac:dyDescent="0.3">
      <c r="A21" s="1" t="s">
        <v>319</v>
      </c>
      <c r="B21" s="1" t="s">
        <v>364</v>
      </c>
      <c r="C21" s="1"/>
      <c r="D21" s="1"/>
      <c r="E21" s="1"/>
      <c r="F21" s="1">
        <v>18</v>
      </c>
      <c r="G21" s="1"/>
      <c r="H21" s="1">
        <v>25</v>
      </c>
      <c r="I21" s="1"/>
      <c r="J21" s="1"/>
      <c r="K21" s="1">
        <v>22</v>
      </c>
      <c r="L21" s="1"/>
      <c r="M21" s="1"/>
      <c r="N21">
        <f t="shared" si="0"/>
        <v>65</v>
      </c>
    </row>
    <row r="22" spans="1:14" x14ac:dyDescent="0.3">
      <c r="A22" s="1" t="s">
        <v>510</v>
      </c>
      <c r="B22" s="1" t="s">
        <v>364</v>
      </c>
      <c r="C22" s="1"/>
      <c r="D22" s="1"/>
      <c r="E22" s="1"/>
      <c r="F22" s="1"/>
      <c r="G22" s="1">
        <v>45</v>
      </c>
      <c r="H22" s="1"/>
      <c r="I22" s="52">
        <v>40</v>
      </c>
      <c r="J22" s="1">
        <v>45</v>
      </c>
      <c r="K22" s="1">
        <v>45</v>
      </c>
      <c r="L22" s="1">
        <v>37</v>
      </c>
      <c r="M22" s="1"/>
      <c r="N22">
        <f t="shared" si="0"/>
        <v>212</v>
      </c>
    </row>
    <row r="23" spans="1:14" x14ac:dyDescent="0.3">
      <c r="A23" s="1" t="s">
        <v>513</v>
      </c>
      <c r="B23" s="1" t="s">
        <v>299</v>
      </c>
      <c r="C23" s="1"/>
      <c r="D23" s="1"/>
      <c r="E23" s="1"/>
      <c r="F23" s="1"/>
      <c r="G23" s="1">
        <v>37</v>
      </c>
      <c r="H23" s="1"/>
      <c r="I23" s="1"/>
      <c r="J23" s="1"/>
      <c r="K23" s="1"/>
      <c r="L23" s="1"/>
      <c r="M23" s="1"/>
      <c r="N23">
        <f t="shared" si="0"/>
        <v>37</v>
      </c>
    </row>
    <row r="24" spans="1:14" x14ac:dyDescent="0.3">
      <c r="A24" s="1" t="s">
        <v>371</v>
      </c>
      <c r="B24" s="1" t="s">
        <v>364</v>
      </c>
      <c r="C24" s="1"/>
      <c r="D24" s="1"/>
      <c r="E24" s="1"/>
      <c r="F24" s="1"/>
      <c r="G24" s="1">
        <v>34</v>
      </c>
      <c r="H24" s="1"/>
      <c r="I24" s="1"/>
      <c r="J24" s="1"/>
      <c r="K24" s="1"/>
      <c r="L24" s="1"/>
      <c r="M24" s="1"/>
      <c r="N24">
        <f t="shared" si="0"/>
        <v>34</v>
      </c>
    </row>
    <row r="25" spans="1:14" x14ac:dyDescent="0.3">
      <c r="A25" s="1" t="s">
        <v>468</v>
      </c>
      <c r="B25" s="1" t="s">
        <v>364</v>
      </c>
      <c r="C25" s="1"/>
      <c r="D25" s="1"/>
      <c r="E25" s="1"/>
      <c r="F25" s="1"/>
      <c r="G25" s="1">
        <v>31</v>
      </c>
      <c r="H25" s="1">
        <v>31</v>
      </c>
      <c r="I25" s="52">
        <v>22</v>
      </c>
      <c r="J25" s="1">
        <v>34</v>
      </c>
      <c r="K25" s="1"/>
      <c r="L25" s="1">
        <v>18</v>
      </c>
      <c r="M25" s="1">
        <v>44</v>
      </c>
      <c r="N25">
        <f t="shared" si="0"/>
        <v>180</v>
      </c>
    </row>
    <row r="26" spans="1:14" x14ac:dyDescent="0.3">
      <c r="A26" s="1" t="s">
        <v>420</v>
      </c>
      <c r="B26" s="1" t="s">
        <v>364</v>
      </c>
      <c r="C26" s="1"/>
      <c r="D26" s="1"/>
      <c r="E26" s="1"/>
      <c r="F26" s="1"/>
      <c r="G26" s="1"/>
      <c r="H26" s="1">
        <v>90</v>
      </c>
      <c r="I26" s="52">
        <v>80</v>
      </c>
      <c r="J26" s="1"/>
      <c r="K26" s="1"/>
      <c r="L26" s="1"/>
      <c r="M26" s="1"/>
      <c r="N26">
        <f t="shared" si="0"/>
        <v>170</v>
      </c>
    </row>
    <row r="27" spans="1:14" x14ac:dyDescent="0.3">
      <c r="A27" s="1" t="s">
        <v>421</v>
      </c>
      <c r="B27" s="1" t="s">
        <v>364</v>
      </c>
      <c r="C27" s="1"/>
      <c r="D27" s="1"/>
      <c r="E27" s="1"/>
      <c r="F27" s="1"/>
      <c r="G27" s="1"/>
      <c r="H27" s="1">
        <v>40</v>
      </c>
      <c r="I27" s="1"/>
      <c r="J27" s="1"/>
      <c r="K27" s="1"/>
      <c r="L27" s="1"/>
      <c r="M27" s="1"/>
      <c r="N27">
        <f t="shared" si="0"/>
        <v>40</v>
      </c>
    </row>
    <row r="28" spans="1:14" x14ac:dyDescent="0.3">
      <c r="A28" s="1" t="s">
        <v>467</v>
      </c>
      <c r="B28" s="1" t="s">
        <v>364</v>
      </c>
      <c r="C28" s="1"/>
      <c r="D28" s="1"/>
      <c r="E28" s="1"/>
      <c r="F28" s="1"/>
      <c r="G28" s="1"/>
      <c r="H28" s="1"/>
      <c r="I28" s="52">
        <v>32</v>
      </c>
      <c r="J28" s="1">
        <v>40</v>
      </c>
      <c r="K28" s="1">
        <v>34</v>
      </c>
      <c r="L28" s="1">
        <v>31</v>
      </c>
      <c r="M28" s="1">
        <v>58</v>
      </c>
      <c r="N28">
        <f t="shared" si="0"/>
        <v>195</v>
      </c>
    </row>
    <row r="29" spans="1:14" x14ac:dyDescent="0.3">
      <c r="A29" s="1" t="s">
        <v>469</v>
      </c>
      <c r="B29" s="1" t="s">
        <v>470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>
        <v>42</v>
      </c>
      <c r="N29">
        <f t="shared" si="0"/>
        <v>42</v>
      </c>
    </row>
    <row r="30" spans="1:14" x14ac:dyDescent="0.3">
      <c r="A30" s="1" t="s">
        <v>507</v>
      </c>
      <c r="B30" s="1" t="s">
        <v>470</v>
      </c>
      <c r="C30" s="1" t="s">
        <v>462</v>
      </c>
      <c r="D30" s="1"/>
      <c r="E30" s="1"/>
      <c r="F30" s="1"/>
      <c r="G30" s="1"/>
      <c r="H30" s="1"/>
      <c r="I30" s="52">
        <v>75</v>
      </c>
      <c r="J30" s="1">
        <v>75</v>
      </c>
      <c r="K30" s="1"/>
      <c r="L30" s="1"/>
      <c r="M30" s="1"/>
      <c r="N30">
        <f t="shared" si="0"/>
        <v>150</v>
      </c>
    </row>
    <row r="31" spans="1:14" x14ac:dyDescent="0.3">
      <c r="A31" s="1" t="s">
        <v>508</v>
      </c>
      <c r="B31" s="1" t="s">
        <v>470</v>
      </c>
      <c r="C31" s="1" t="s">
        <v>47</v>
      </c>
      <c r="D31" s="1"/>
      <c r="E31" s="1"/>
      <c r="F31" s="1"/>
      <c r="G31" s="1"/>
      <c r="H31" s="1"/>
      <c r="I31" s="52">
        <v>70</v>
      </c>
      <c r="J31" s="1">
        <v>65</v>
      </c>
      <c r="K31" s="1"/>
      <c r="L31" s="1">
        <v>50</v>
      </c>
      <c r="M31" s="1"/>
      <c r="N31">
        <f t="shared" si="0"/>
        <v>185</v>
      </c>
    </row>
    <row r="32" spans="1:14" x14ac:dyDescent="0.3">
      <c r="A32" s="1" t="s">
        <v>509</v>
      </c>
      <c r="B32" s="1" t="s">
        <v>470</v>
      </c>
      <c r="C32" s="1"/>
      <c r="D32" s="1"/>
      <c r="E32" s="1"/>
      <c r="F32" s="1"/>
      <c r="G32" s="1"/>
      <c r="H32" s="1"/>
      <c r="I32" s="52">
        <v>56</v>
      </c>
      <c r="J32" s="1"/>
      <c r="K32" s="1"/>
      <c r="L32" s="1"/>
      <c r="M32" s="1"/>
      <c r="N32">
        <f t="shared" si="0"/>
        <v>56</v>
      </c>
    </row>
    <row r="33" spans="1:14" x14ac:dyDescent="0.3">
      <c r="A33" s="1" t="s">
        <v>511</v>
      </c>
      <c r="B33" s="1" t="s">
        <v>470</v>
      </c>
      <c r="C33" s="1"/>
      <c r="D33" s="1"/>
      <c r="E33" s="1"/>
      <c r="F33" s="1"/>
      <c r="G33" s="1"/>
      <c r="H33" s="1"/>
      <c r="I33" s="52">
        <v>38</v>
      </c>
      <c r="J33" s="1">
        <v>30</v>
      </c>
      <c r="K33" s="1"/>
      <c r="L33" s="1"/>
      <c r="M33" s="1"/>
      <c r="N33">
        <f t="shared" si="0"/>
        <v>68</v>
      </c>
    </row>
    <row r="34" spans="1:14" x14ac:dyDescent="0.3">
      <c r="A34" s="1" t="s">
        <v>530</v>
      </c>
      <c r="B34" s="1" t="s">
        <v>470</v>
      </c>
      <c r="C34" s="1"/>
      <c r="D34" s="1"/>
      <c r="E34" s="1"/>
      <c r="F34" s="1"/>
      <c r="G34" s="1"/>
      <c r="H34" s="1"/>
      <c r="I34" s="24">
        <v>50</v>
      </c>
      <c r="J34" s="1">
        <v>31</v>
      </c>
      <c r="K34" s="1"/>
      <c r="L34" s="1"/>
      <c r="M34" s="1"/>
      <c r="N34">
        <f t="shared" si="0"/>
        <v>81</v>
      </c>
    </row>
    <row r="35" spans="1:14" x14ac:dyDescent="0.3">
      <c r="A35" s="1" t="s">
        <v>532</v>
      </c>
      <c r="B35" s="1" t="s">
        <v>470</v>
      </c>
      <c r="C35" s="1"/>
      <c r="D35" s="1"/>
      <c r="E35" s="1"/>
      <c r="F35" s="1"/>
      <c r="G35" s="1"/>
      <c r="H35" s="1"/>
      <c r="I35" s="24">
        <v>45</v>
      </c>
      <c r="J35" s="1">
        <v>37</v>
      </c>
      <c r="K35" s="1">
        <v>28</v>
      </c>
      <c r="L35" s="1">
        <v>25</v>
      </c>
      <c r="M35" s="1"/>
      <c r="N35">
        <f t="shared" si="0"/>
        <v>135</v>
      </c>
    </row>
    <row r="36" spans="1:14" x14ac:dyDescent="0.3">
      <c r="A36" s="1" t="s">
        <v>474</v>
      </c>
      <c r="B36" s="1" t="s">
        <v>470</v>
      </c>
      <c r="C36" s="1" t="s">
        <v>12</v>
      </c>
      <c r="D36" s="1"/>
      <c r="E36" s="1"/>
      <c r="F36" s="1"/>
      <c r="G36" s="1"/>
      <c r="H36" s="1"/>
      <c r="I36" s="24">
        <v>40</v>
      </c>
      <c r="J36" s="1"/>
      <c r="K36" s="1"/>
      <c r="L36" s="1"/>
      <c r="M36" s="1"/>
      <c r="N36">
        <f t="shared" si="0"/>
        <v>40</v>
      </c>
    </row>
    <row r="37" spans="1:14" x14ac:dyDescent="0.3">
      <c r="A37" s="1" t="s">
        <v>535</v>
      </c>
      <c r="B37" s="1" t="s">
        <v>470</v>
      </c>
      <c r="C37" s="1"/>
      <c r="D37" s="1"/>
      <c r="E37" s="1"/>
      <c r="F37" s="1"/>
      <c r="G37" s="1"/>
      <c r="H37" s="1"/>
      <c r="I37" s="24">
        <v>37</v>
      </c>
      <c r="J37" s="1"/>
      <c r="K37" s="1"/>
      <c r="L37" s="1"/>
      <c r="M37" s="1"/>
      <c r="N37">
        <f t="shared" si="0"/>
        <v>37</v>
      </c>
    </row>
    <row r="38" spans="1:14" x14ac:dyDescent="0.3">
      <c r="A38" s="1" t="s">
        <v>537</v>
      </c>
      <c r="B38" s="1" t="s">
        <v>470</v>
      </c>
      <c r="C38" s="1"/>
      <c r="D38" s="1"/>
      <c r="E38" s="1"/>
      <c r="F38" s="1"/>
      <c r="G38" s="1"/>
      <c r="H38" s="1"/>
      <c r="I38" s="24">
        <v>34</v>
      </c>
      <c r="J38" s="1"/>
      <c r="K38" s="1"/>
      <c r="L38" s="1"/>
      <c r="M38" s="1"/>
      <c r="N38">
        <f t="shared" si="0"/>
        <v>34</v>
      </c>
    </row>
    <row r="39" spans="1:14" x14ac:dyDescent="0.3">
      <c r="A39" s="1" t="s">
        <v>539</v>
      </c>
      <c r="B39" s="1" t="s">
        <v>470</v>
      </c>
      <c r="C39" s="1"/>
      <c r="D39" s="1"/>
      <c r="E39" s="1"/>
      <c r="F39" s="1"/>
      <c r="G39" s="1"/>
      <c r="H39" s="1"/>
      <c r="I39" s="24">
        <v>31</v>
      </c>
      <c r="J39" s="1"/>
      <c r="K39" s="1"/>
      <c r="L39" s="1"/>
      <c r="M39" s="1"/>
      <c r="N39">
        <f t="shared" si="0"/>
        <v>31</v>
      </c>
    </row>
    <row r="40" spans="1:14" x14ac:dyDescent="0.3">
      <c r="A40" s="1" t="s">
        <v>542</v>
      </c>
      <c r="B40" s="1" t="s">
        <v>470</v>
      </c>
      <c r="C40" s="1"/>
      <c r="D40" s="1"/>
      <c r="E40" s="1"/>
      <c r="F40" s="1"/>
      <c r="G40" s="1"/>
      <c r="H40" s="1"/>
      <c r="I40" s="24">
        <v>25</v>
      </c>
      <c r="J40" s="1">
        <v>22</v>
      </c>
      <c r="K40" s="1"/>
      <c r="L40" s="1"/>
      <c r="M40" s="1"/>
      <c r="N40">
        <f t="shared" si="0"/>
        <v>47</v>
      </c>
    </row>
    <row r="41" spans="1:14" x14ac:dyDescent="0.3">
      <c r="A41" s="1" t="s">
        <v>546</v>
      </c>
      <c r="B41" s="1" t="s">
        <v>470</v>
      </c>
      <c r="C41" s="1"/>
      <c r="D41" s="1"/>
      <c r="E41" s="1"/>
      <c r="F41" s="1"/>
      <c r="G41" s="1"/>
      <c r="H41" s="1"/>
      <c r="I41" s="24">
        <v>20</v>
      </c>
      <c r="J41" s="1"/>
      <c r="K41" s="1"/>
      <c r="L41" s="1"/>
      <c r="M41" s="1"/>
      <c r="N41">
        <f t="shared" si="0"/>
        <v>20</v>
      </c>
    </row>
    <row r="42" spans="1:14" x14ac:dyDescent="0.3">
      <c r="A42" s="1" t="s">
        <v>565</v>
      </c>
      <c r="B42" s="1" t="s">
        <v>470</v>
      </c>
      <c r="C42" s="1"/>
      <c r="D42" s="1"/>
      <c r="E42" s="1"/>
      <c r="F42" s="1"/>
      <c r="G42" s="1"/>
      <c r="H42" s="1"/>
      <c r="I42" s="24">
        <v>28</v>
      </c>
      <c r="J42" s="1">
        <v>28</v>
      </c>
      <c r="K42" s="1"/>
      <c r="L42" s="1"/>
      <c r="M42" s="1"/>
      <c r="N42">
        <f t="shared" si="0"/>
        <v>56</v>
      </c>
    </row>
    <row r="43" spans="1:14" x14ac:dyDescent="0.3">
      <c r="A43" s="1" t="s">
        <v>566</v>
      </c>
      <c r="B43" s="1" t="s">
        <v>470</v>
      </c>
      <c r="C43" s="1"/>
      <c r="D43" s="1"/>
      <c r="E43" s="1"/>
      <c r="F43" s="1"/>
      <c r="G43" s="1"/>
      <c r="H43" s="1"/>
      <c r="I43" s="24">
        <v>22</v>
      </c>
      <c r="J43" s="1">
        <v>25</v>
      </c>
      <c r="K43" s="1"/>
      <c r="L43" s="1"/>
      <c r="M43" s="1"/>
      <c r="N43">
        <f t="shared" si="0"/>
        <v>47</v>
      </c>
    </row>
    <row r="44" spans="1:14" x14ac:dyDescent="0.3">
      <c r="A44" s="1" t="s">
        <v>577</v>
      </c>
      <c r="B44" s="1" t="s">
        <v>470</v>
      </c>
      <c r="C44" s="1"/>
      <c r="D44" s="1"/>
      <c r="E44" s="1"/>
      <c r="F44" s="1"/>
      <c r="G44" s="1"/>
      <c r="H44" s="1"/>
      <c r="I44" s="1"/>
      <c r="J44" s="1">
        <v>90</v>
      </c>
      <c r="K44" s="1"/>
      <c r="L44" s="1"/>
      <c r="M44" s="1"/>
      <c r="N44">
        <f t="shared" si="0"/>
        <v>90</v>
      </c>
    </row>
    <row r="45" spans="1:14" x14ac:dyDescent="0.3">
      <c r="A45" s="1" t="s">
        <v>578</v>
      </c>
      <c r="B45" s="1" t="s">
        <v>470</v>
      </c>
      <c r="C45" s="1"/>
      <c r="D45" s="1"/>
      <c r="E45" s="1"/>
      <c r="F45" s="1"/>
      <c r="G45" s="1"/>
      <c r="H45" s="1"/>
      <c r="I45" s="1"/>
      <c r="J45" s="1">
        <v>60</v>
      </c>
      <c r="K45" s="1"/>
      <c r="L45" s="1"/>
      <c r="M45" s="1"/>
      <c r="N45">
        <f t="shared" si="0"/>
        <v>60</v>
      </c>
    </row>
    <row r="46" spans="1:14" x14ac:dyDescent="0.3">
      <c r="A46" s="1" t="s">
        <v>579</v>
      </c>
      <c r="B46" s="1" t="s">
        <v>470</v>
      </c>
      <c r="C46" s="1" t="s">
        <v>43</v>
      </c>
      <c r="D46" s="1"/>
      <c r="E46" s="1"/>
      <c r="F46" s="1"/>
      <c r="G46" s="1"/>
      <c r="H46" s="1"/>
      <c r="I46" s="1"/>
      <c r="J46" s="1">
        <v>38</v>
      </c>
      <c r="K46" s="1"/>
      <c r="L46" s="1"/>
      <c r="M46" s="1"/>
      <c r="N46">
        <f t="shared" si="0"/>
        <v>38</v>
      </c>
    </row>
    <row r="47" spans="1:14" x14ac:dyDescent="0.3">
      <c r="A47" s="1" t="s">
        <v>580</v>
      </c>
      <c r="B47" s="1" t="s">
        <v>470</v>
      </c>
      <c r="C47" s="1"/>
      <c r="D47" s="1"/>
      <c r="E47" s="1"/>
      <c r="F47" s="1"/>
      <c r="G47" s="1"/>
      <c r="H47" s="1"/>
      <c r="I47" s="1"/>
      <c r="J47" s="1">
        <v>22</v>
      </c>
      <c r="K47" s="1"/>
      <c r="L47" s="1"/>
      <c r="M47" s="1"/>
      <c r="N47">
        <f t="shared" si="0"/>
        <v>22</v>
      </c>
    </row>
    <row r="48" spans="1:14" x14ac:dyDescent="0.3">
      <c r="A48" s="1" t="s">
        <v>581</v>
      </c>
      <c r="B48" s="1" t="s">
        <v>470</v>
      </c>
      <c r="C48" s="1"/>
      <c r="D48" s="1"/>
      <c r="E48" s="1"/>
      <c r="F48" s="1"/>
      <c r="G48" s="1"/>
      <c r="H48" s="1"/>
      <c r="I48" s="1"/>
      <c r="J48" s="1">
        <v>16</v>
      </c>
      <c r="K48" s="1"/>
      <c r="L48" s="1"/>
      <c r="M48" s="1"/>
      <c r="N48">
        <f t="shared" si="0"/>
        <v>16</v>
      </c>
    </row>
    <row r="49" spans="1:14" x14ac:dyDescent="0.3">
      <c r="A49" s="1" t="s">
        <v>582</v>
      </c>
      <c r="B49" s="1" t="s">
        <v>470</v>
      </c>
      <c r="C49" s="1" t="s">
        <v>583</v>
      </c>
      <c r="D49" s="1"/>
      <c r="E49" s="1"/>
      <c r="F49" s="1"/>
      <c r="G49" s="1"/>
      <c r="H49" s="1"/>
      <c r="I49" s="1"/>
      <c r="J49" s="1">
        <v>15</v>
      </c>
      <c r="K49" s="1"/>
      <c r="L49" s="1"/>
      <c r="M49" s="1"/>
      <c r="N49">
        <f t="shared" si="0"/>
        <v>15</v>
      </c>
    </row>
    <row r="50" spans="1:14" x14ac:dyDescent="0.3">
      <c r="A50" s="1" t="s">
        <v>632</v>
      </c>
      <c r="B50" s="1" t="s">
        <v>470</v>
      </c>
      <c r="C50" s="1"/>
      <c r="D50" s="1"/>
      <c r="E50" s="1"/>
      <c r="F50" s="1"/>
      <c r="G50" s="1"/>
      <c r="H50" s="1"/>
      <c r="I50" s="1"/>
      <c r="J50" s="1">
        <v>13</v>
      </c>
      <c r="K50" s="1"/>
      <c r="L50" s="1"/>
      <c r="M50" s="1"/>
      <c r="N50">
        <f t="shared" si="0"/>
        <v>13</v>
      </c>
    </row>
    <row r="51" spans="1:14" x14ac:dyDescent="0.3">
      <c r="A51" s="1" t="s">
        <v>584</v>
      </c>
      <c r="B51" s="1" t="s">
        <v>470</v>
      </c>
      <c r="C51" s="1"/>
      <c r="D51" s="1"/>
      <c r="E51" s="1"/>
      <c r="F51" s="1"/>
      <c r="G51" s="1"/>
      <c r="H51" s="1"/>
      <c r="I51" s="1"/>
      <c r="J51" s="1">
        <v>10</v>
      </c>
      <c r="K51" s="1"/>
      <c r="L51" s="1"/>
      <c r="M51" s="1"/>
      <c r="N51">
        <f t="shared" si="0"/>
        <v>10</v>
      </c>
    </row>
    <row r="52" spans="1:14" x14ac:dyDescent="0.3">
      <c r="A52" s="1" t="s">
        <v>593</v>
      </c>
      <c r="B52" s="1" t="s">
        <v>470</v>
      </c>
      <c r="C52" s="1"/>
      <c r="D52" s="1"/>
      <c r="E52" s="1"/>
      <c r="F52" s="1"/>
      <c r="G52" s="1"/>
      <c r="H52" s="1"/>
      <c r="I52" s="1"/>
      <c r="J52" s="1"/>
      <c r="K52" s="1">
        <v>25</v>
      </c>
      <c r="L52" s="1">
        <v>28</v>
      </c>
      <c r="M52" s="1"/>
      <c r="N52">
        <f t="shared" si="0"/>
        <v>53</v>
      </c>
    </row>
    <row r="53" spans="1:14" x14ac:dyDescent="0.3">
      <c r="A53" s="1" t="s">
        <v>626</v>
      </c>
      <c r="B53" s="1" t="s">
        <v>470</v>
      </c>
      <c r="C53" s="1"/>
      <c r="D53" s="1"/>
      <c r="E53" s="1"/>
      <c r="F53" s="1"/>
      <c r="G53" s="1"/>
      <c r="H53" s="1"/>
      <c r="I53" s="1"/>
      <c r="J53" s="1"/>
      <c r="K53" s="1"/>
      <c r="L53" s="1">
        <v>20</v>
      </c>
      <c r="M53" s="1"/>
      <c r="N53">
        <f t="shared" si="0"/>
        <v>20</v>
      </c>
    </row>
    <row r="54" spans="1:14" x14ac:dyDescent="0.3">
      <c r="A54" s="1" t="s">
        <v>627</v>
      </c>
      <c r="B54" s="1" t="s">
        <v>470</v>
      </c>
      <c r="C54" s="1"/>
      <c r="D54" s="1"/>
      <c r="E54" s="1"/>
      <c r="F54" s="1"/>
      <c r="G54" s="1"/>
      <c r="H54" s="1"/>
      <c r="I54" s="1"/>
      <c r="J54" s="1"/>
      <c r="K54" s="1"/>
      <c r="L54" s="1">
        <v>16</v>
      </c>
      <c r="M54" s="1"/>
      <c r="N54">
        <f t="shared" si="0"/>
        <v>16</v>
      </c>
    </row>
  </sheetData>
  <autoFilter ref="A4:N54" xr:uid="{3FE7D950-BA38-4991-A817-FAA5FAFC2F19}"/>
  <sortState xmlns:xlrd2="http://schemas.microsoft.com/office/spreadsheetml/2017/richdata2" ref="A5:N39">
    <sortCondition descending="1" ref="N5:N39"/>
  </sortState>
  <phoneticPr fontId="5" type="noConversion"/>
  <conditionalFormatting sqref="A5:A18">
    <cfRule type="duplicateValues" dxfId="93" priority="1"/>
    <cfRule type="duplicateValues" dxfId="92" priority="2"/>
    <cfRule type="duplicateValues" dxfId="91" priority="3"/>
    <cfRule type="duplicateValues" dxfId="90" priority="4"/>
    <cfRule type="duplicateValues" dxfId="89" priority="5"/>
    <cfRule type="duplicateValues" dxfId="88" priority="6"/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D2481-0ADD-40FD-B324-F7EDAA290A6A}">
  <dimension ref="A1:N8"/>
  <sheetViews>
    <sheetView workbookViewId="0">
      <selection activeCell="N7" sqref="N7"/>
    </sheetView>
  </sheetViews>
  <sheetFormatPr defaultRowHeight="14.4" x14ac:dyDescent="0.3"/>
  <cols>
    <col min="1" max="1" width="14.77734375" customWidth="1"/>
    <col min="3" max="3" width="21.77734375" customWidth="1"/>
    <col min="6" max="6" width="10.44140625" customWidth="1"/>
    <col min="14" max="14" width="11.777343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101</v>
      </c>
      <c r="B5" s="18" t="s">
        <v>42</v>
      </c>
      <c r="C5" s="18" t="s">
        <v>65</v>
      </c>
      <c r="D5" s="1">
        <v>25</v>
      </c>
      <c r="E5" s="1"/>
      <c r="F5" s="1"/>
      <c r="G5" s="1"/>
      <c r="H5" s="1"/>
      <c r="I5" s="1"/>
      <c r="J5" s="1"/>
      <c r="K5" s="1"/>
      <c r="L5" s="1"/>
      <c r="N5">
        <f>SUM(C5:L5)</f>
        <v>25</v>
      </c>
    </row>
    <row r="6" spans="1:14" x14ac:dyDescent="0.3">
      <c r="A6" s="1" t="s">
        <v>249</v>
      </c>
      <c r="B6" s="29" t="s">
        <v>42</v>
      </c>
      <c r="C6" s="28" t="s">
        <v>239</v>
      </c>
      <c r="D6" s="1"/>
      <c r="E6" s="1">
        <v>25</v>
      </c>
      <c r="F6" s="1"/>
      <c r="G6" s="1"/>
      <c r="H6" s="1"/>
      <c r="I6" s="1"/>
      <c r="J6" s="1"/>
      <c r="K6" s="1"/>
      <c r="L6" s="1"/>
      <c r="N6">
        <f>SUM(C6:L6)</f>
        <v>25</v>
      </c>
    </row>
    <row r="7" spans="1:14" x14ac:dyDescent="0.3">
      <c r="A7" s="1" t="s">
        <v>339</v>
      </c>
      <c r="B7" s="8" t="s">
        <v>42</v>
      </c>
      <c r="C7" s="1"/>
      <c r="D7" s="1"/>
      <c r="E7" s="1"/>
      <c r="F7" s="1">
        <v>50</v>
      </c>
      <c r="G7" s="1"/>
      <c r="H7" s="1"/>
      <c r="I7" s="1"/>
      <c r="J7" s="1"/>
      <c r="K7" s="1"/>
      <c r="L7" s="1"/>
      <c r="N7">
        <f>SUM(C7:L7)</f>
        <v>50</v>
      </c>
    </row>
    <row r="8" spans="1:14" x14ac:dyDescent="0.3">
      <c r="A8" t="s">
        <v>551</v>
      </c>
      <c r="B8" t="s">
        <v>42</v>
      </c>
      <c r="J8">
        <v>50</v>
      </c>
      <c r="N8">
        <f>SUM(C8:L8)</f>
        <v>50</v>
      </c>
    </row>
  </sheetData>
  <phoneticPr fontId="5" type="noConversion"/>
  <conditionalFormatting sqref="A6">
    <cfRule type="duplicateValues" dxfId="87" priority="1"/>
    <cfRule type="duplicateValues" dxfId="86" priority="2"/>
    <cfRule type="duplicateValues" dxfId="85" priority="3"/>
    <cfRule type="duplicateValues" dxfId="84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81E9F-9714-478D-8315-CE30F1073634}">
  <dimension ref="A1:N20"/>
  <sheetViews>
    <sheetView zoomScale="80" zoomScaleNormal="80" workbookViewId="0">
      <selection activeCell="C27" sqref="C27"/>
    </sheetView>
  </sheetViews>
  <sheetFormatPr defaultRowHeight="14.4" x14ac:dyDescent="0.3"/>
  <cols>
    <col min="1" max="1" width="16.77734375" customWidth="1"/>
    <col min="3" max="3" width="21.21875" customWidth="1"/>
    <col min="6" max="6" width="10.77734375" customWidth="1"/>
    <col min="14" max="14" width="12.5546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71</v>
      </c>
      <c r="B5" s="18" t="s">
        <v>10</v>
      </c>
      <c r="C5" s="19" t="s">
        <v>59</v>
      </c>
      <c r="D5" s="9">
        <v>21</v>
      </c>
      <c r="E5" s="9"/>
      <c r="F5" s="9"/>
      <c r="G5" s="9"/>
      <c r="H5" s="9"/>
      <c r="I5" s="9"/>
      <c r="J5" s="9"/>
      <c r="K5" s="9"/>
      <c r="L5" s="1"/>
      <c r="M5" s="1"/>
      <c r="N5">
        <f>SUM(D5:M5)</f>
        <v>21</v>
      </c>
    </row>
    <row r="6" spans="1:14" x14ac:dyDescent="0.3">
      <c r="A6" s="1" t="s">
        <v>72</v>
      </c>
      <c r="B6" s="18" t="s">
        <v>10</v>
      </c>
      <c r="C6" s="19" t="s">
        <v>8</v>
      </c>
      <c r="D6" s="1">
        <v>19</v>
      </c>
      <c r="E6" s="1"/>
      <c r="F6" s="1"/>
      <c r="G6" s="1"/>
      <c r="H6" s="1">
        <v>40</v>
      </c>
      <c r="I6" s="1"/>
      <c r="J6" s="1"/>
      <c r="K6" s="1"/>
      <c r="L6" s="1"/>
      <c r="M6" s="1"/>
      <c r="N6">
        <f>SUM(D6:M6)</f>
        <v>59</v>
      </c>
    </row>
    <row r="7" spans="1:14" x14ac:dyDescent="0.3">
      <c r="A7" s="1" t="s">
        <v>143</v>
      </c>
      <c r="B7" s="8" t="s">
        <v>10</v>
      </c>
      <c r="C7" s="26" t="s">
        <v>107</v>
      </c>
      <c r="D7" s="1">
        <v>25</v>
      </c>
      <c r="E7" s="57">
        <v>25</v>
      </c>
      <c r="F7" s="1"/>
      <c r="G7" s="1"/>
      <c r="H7" s="57">
        <v>50</v>
      </c>
      <c r="I7" s="57">
        <v>45</v>
      </c>
      <c r="J7" s="57">
        <v>50</v>
      </c>
      <c r="K7" s="1"/>
      <c r="L7" s="57">
        <v>45</v>
      </c>
      <c r="M7" s="57">
        <f>2*25</f>
        <v>50</v>
      </c>
      <c r="N7" s="56">
        <f>M7+J7+H7+L7+I7+E7</f>
        <v>265</v>
      </c>
    </row>
    <row r="8" spans="1:14" x14ac:dyDescent="0.3">
      <c r="A8" s="1" t="s">
        <v>144</v>
      </c>
      <c r="B8" s="8" t="s">
        <v>10</v>
      </c>
      <c r="C8" s="26" t="s">
        <v>141</v>
      </c>
      <c r="D8" s="1"/>
      <c r="E8" s="1">
        <v>23</v>
      </c>
      <c r="F8" s="1"/>
      <c r="G8" s="1"/>
      <c r="H8" s="1"/>
      <c r="I8" s="1"/>
      <c r="J8" s="1"/>
      <c r="K8" s="1"/>
      <c r="L8" s="1"/>
      <c r="M8" s="1"/>
      <c r="N8">
        <f>SUM(D8:M8)</f>
        <v>23</v>
      </c>
    </row>
    <row r="9" spans="1:14" x14ac:dyDescent="0.3">
      <c r="A9" s="1" t="s">
        <v>145</v>
      </c>
      <c r="B9" s="8" t="s">
        <v>10</v>
      </c>
      <c r="C9" s="26" t="s">
        <v>113</v>
      </c>
      <c r="D9" s="57">
        <v>23</v>
      </c>
      <c r="E9" s="1">
        <v>21</v>
      </c>
      <c r="F9" s="1"/>
      <c r="G9" s="57">
        <v>50</v>
      </c>
      <c r="H9" s="57">
        <v>45</v>
      </c>
      <c r="I9" s="57">
        <v>50</v>
      </c>
      <c r="J9" s="57">
        <v>45</v>
      </c>
      <c r="K9" s="1"/>
      <c r="L9" s="57">
        <v>50</v>
      </c>
      <c r="M9" s="1"/>
      <c r="N9" s="56">
        <f>L9+I9+G9+J9+H9+D9</f>
        <v>263</v>
      </c>
    </row>
    <row r="10" spans="1:14" x14ac:dyDescent="0.3">
      <c r="A10" s="1" t="s">
        <v>146</v>
      </c>
      <c r="B10" s="8" t="s">
        <v>10</v>
      </c>
      <c r="C10" s="26" t="s">
        <v>111</v>
      </c>
      <c r="D10" s="1"/>
      <c r="E10" s="1">
        <v>19</v>
      </c>
      <c r="F10" s="1"/>
      <c r="G10" s="1"/>
      <c r="H10" s="1"/>
      <c r="I10" s="1"/>
      <c r="J10" s="1"/>
      <c r="K10" s="1"/>
      <c r="L10" s="1"/>
      <c r="M10" s="1"/>
      <c r="N10">
        <f>SUM(D10:M10)</f>
        <v>19</v>
      </c>
    </row>
    <row r="11" spans="1:14" x14ac:dyDescent="0.3">
      <c r="A11" s="1" t="s">
        <v>147</v>
      </c>
      <c r="B11" s="8" t="s">
        <v>10</v>
      </c>
      <c r="C11" s="26" t="s">
        <v>108</v>
      </c>
      <c r="D11" s="1"/>
      <c r="E11" s="1">
        <v>17</v>
      </c>
      <c r="F11" s="1"/>
      <c r="G11" s="1"/>
      <c r="H11" s="1"/>
      <c r="I11" s="1"/>
      <c r="J11" s="1"/>
      <c r="K11" s="1"/>
      <c r="L11" s="1"/>
      <c r="M11" s="1"/>
      <c r="N11">
        <f>SUM(D11:M11)</f>
        <v>17</v>
      </c>
    </row>
    <row r="12" spans="1:14" x14ac:dyDescent="0.3">
      <c r="A12" s="1" t="s">
        <v>148</v>
      </c>
      <c r="B12" s="8" t="s">
        <v>10</v>
      </c>
      <c r="C12" s="26" t="s">
        <v>108</v>
      </c>
      <c r="D12" s="1"/>
      <c r="E12" s="1">
        <v>15</v>
      </c>
      <c r="F12" s="1"/>
      <c r="G12" s="1"/>
      <c r="H12" s="1"/>
      <c r="I12" s="1"/>
      <c r="J12" s="1"/>
      <c r="K12" s="1"/>
      <c r="L12" s="1"/>
      <c r="M12" s="1"/>
      <c r="N12">
        <f>SUM(D12:M12)</f>
        <v>15</v>
      </c>
    </row>
    <row r="13" spans="1:14" x14ac:dyDescent="0.3">
      <c r="A13" s="1" t="s">
        <v>149</v>
      </c>
      <c r="B13" s="8" t="s">
        <v>10</v>
      </c>
      <c r="C13" s="26" t="s">
        <v>142</v>
      </c>
      <c r="D13" s="1"/>
      <c r="E13" s="1">
        <v>13</v>
      </c>
      <c r="F13" s="1"/>
      <c r="G13" s="1"/>
      <c r="H13" s="1"/>
      <c r="I13" s="1"/>
      <c r="J13" s="1"/>
      <c r="K13" s="1"/>
      <c r="L13" s="1"/>
      <c r="M13" s="1"/>
      <c r="N13">
        <f>SUM(D13:M13)</f>
        <v>13</v>
      </c>
    </row>
    <row r="14" spans="1:14" x14ac:dyDescent="0.3">
      <c r="A14" s="1" t="s">
        <v>150</v>
      </c>
      <c r="B14" s="8" t="s">
        <v>10</v>
      </c>
      <c r="C14" s="26" t="s">
        <v>110</v>
      </c>
      <c r="D14" s="1"/>
      <c r="E14" s="1">
        <v>11</v>
      </c>
      <c r="F14" s="1"/>
      <c r="G14" s="1"/>
      <c r="H14" s="1"/>
      <c r="I14" s="1"/>
      <c r="J14" s="1"/>
      <c r="K14" s="1"/>
      <c r="L14" s="1"/>
      <c r="M14" s="1"/>
      <c r="N14">
        <f>SUM(D14:M14)</f>
        <v>11</v>
      </c>
    </row>
    <row r="15" spans="1:14" x14ac:dyDescent="0.3">
      <c r="A15" s="1" t="s">
        <v>340</v>
      </c>
      <c r="B15" s="8" t="s">
        <v>10</v>
      </c>
      <c r="C15" s="26"/>
      <c r="D15" s="1"/>
      <c r="E15" s="1"/>
      <c r="F15" s="57">
        <v>50</v>
      </c>
      <c r="G15" s="57">
        <v>45</v>
      </c>
      <c r="H15" s="1">
        <v>34</v>
      </c>
      <c r="I15" s="57">
        <v>40</v>
      </c>
      <c r="J15" s="57">
        <v>40</v>
      </c>
      <c r="K15" s="57">
        <v>50</v>
      </c>
      <c r="L15" s="57">
        <v>40</v>
      </c>
      <c r="M15" s="1"/>
      <c r="N15" s="56">
        <f>F15+G15+I15+J15+K15+L15</f>
        <v>265</v>
      </c>
    </row>
    <row r="16" spans="1:14" x14ac:dyDescent="0.3">
      <c r="A16" s="1" t="s">
        <v>389</v>
      </c>
      <c r="B16" s="8" t="s">
        <v>10</v>
      </c>
      <c r="C16" s="26" t="s">
        <v>8</v>
      </c>
      <c r="D16" s="1"/>
      <c r="E16" s="1"/>
      <c r="F16" s="1"/>
      <c r="G16" s="1"/>
      <c r="H16" s="1">
        <v>37</v>
      </c>
      <c r="I16" s="1"/>
      <c r="J16" s="1"/>
      <c r="K16" s="1"/>
      <c r="L16" s="1"/>
      <c r="M16" s="1"/>
      <c r="N16">
        <f>SUM(D16:M16)</f>
        <v>37</v>
      </c>
    </row>
    <row r="17" spans="1:14" x14ac:dyDescent="0.3">
      <c r="A17" s="1" t="s">
        <v>390</v>
      </c>
      <c r="B17" s="8" t="s">
        <v>10</v>
      </c>
      <c r="C17" s="26" t="s">
        <v>8</v>
      </c>
      <c r="D17" s="1"/>
      <c r="E17" s="1"/>
      <c r="F17" s="1"/>
      <c r="G17" s="1"/>
      <c r="H17" s="1">
        <v>31</v>
      </c>
      <c r="I17" s="1"/>
      <c r="J17" s="1"/>
      <c r="K17" s="1"/>
      <c r="L17" s="1"/>
      <c r="M17" s="1"/>
      <c r="N17">
        <f>SUM(D17:M17)</f>
        <v>31</v>
      </c>
    </row>
    <row r="18" spans="1:14" x14ac:dyDescent="0.3">
      <c r="A18" s="1" t="s">
        <v>391</v>
      </c>
      <c r="B18" s="8" t="s">
        <v>10</v>
      </c>
      <c r="C18" s="26" t="s">
        <v>8</v>
      </c>
      <c r="D18" s="1"/>
      <c r="E18" s="1"/>
      <c r="F18" s="1"/>
      <c r="G18" s="1"/>
      <c r="H18" s="1">
        <v>28</v>
      </c>
      <c r="I18" s="1"/>
      <c r="J18" s="1"/>
      <c r="K18" s="1"/>
      <c r="L18" s="1"/>
      <c r="M18" s="1"/>
      <c r="N18">
        <f>SUM(D18:M18)</f>
        <v>28</v>
      </c>
    </row>
    <row r="19" spans="1:14" x14ac:dyDescent="0.3">
      <c r="A19" s="1" t="s">
        <v>522</v>
      </c>
      <c r="B19" s="8" t="s">
        <v>10</v>
      </c>
      <c r="C19" s="26" t="s">
        <v>479</v>
      </c>
      <c r="D19" s="1"/>
      <c r="E19" s="1"/>
      <c r="F19" s="1"/>
      <c r="G19" s="1"/>
      <c r="H19" s="1"/>
      <c r="I19" s="1">
        <v>37</v>
      </c>
      <c r="J19" s="1"/>
      <c r="K19" s="1"/>
      <c r="L19" s="1"/>
      <c r="M19" s="1"/>
      <c r="N19">
        <f>SUM(D19:M19)</f>
        <v>37</v>
      </c>
    </row>
    <row r="20" spans="1:14" x14ac:dyDescent="0.3">
      <c r="A20" s="1" t="s">
        <v>610</v>
      </c>
      <c r="B20" s="8" t="s">
        <v>10</v>
      </c>
      <c r="C20" s="26"/>
      <c r="D20" s="1"/>
      <c r="E20" s="1"/>
      <c r="F20" s="1"/>
      <c r="G20" s="1"/>
      <c r="H20" s="1"/>
      <c r="I20" s="1"/>
      <c r="J20" s="1"/>
      <c r="K20" s="1"/>
      <c r="L20" s="1">
        <v>37</v>
      </c>
      <c r="M20" s="1"/>
      <c r="N20">
        <f>SUM(D20:M20)</f>
        <v>37</v>
      </c>
    </row>
  </sheetData>
  <autoFilter ref="A4:N20" xr:uid="{B7681E9F-9714-478D-8315-CE30F1073634}"/>
  <sortState xmlns:xlrd2="http://schemas.microsoft.com/office/spreadsheetml/2017/richdata2" ref="A5:N12">
    <sortCondition descending="1" ref="N5:N12"/>
  </sortState>
  <phoneticPr fontId="5" type="noConversion"/>
  <conditionalFormatting sqref="A5:A20">
    <cfRule type="duplicateValues" dxfId="156" priority="216"/>
    <cfRule type="duplicateValues" dxfId="155" priority="217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16B54-9E9A-47D7-8B11-95AC7FF9800B}">
  <dimension ref="A1:O22"/>
  <sheetViews>
    <sheetView zoomScale="80" zoomScaleNormal="80" workbookViewId="0">
      <selection activeCell="G11" sqref="G11"/>
    </sheetView>
  </sheetViews>
  <sheetFormatPr defaultRowHeight="14.4" x14ac:dyDescent="0.3"/>
  <cols>
    <col min="1" max="1" width="19.21875" customWidth="1"/>
    <col min="3" max="3" width="23" customWidth="1"/>
    <col min="6" max="6" width="10.21875" customWidth="1"/>
    <col min="14" max="14" width="11.77734375" customWidth="1"/>
  </cols>
  <sheetData>
    <row r="1" spans="1:15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5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5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5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5" x14ac:dyDescent="0.3">
      <c r="A5" s="1" t="s">
        <v>285</v>
      </c>
      <c r="B5" s="8" t="s">
        <v>255</v>
      </c>
      <c r="C5" s="26" t="s">
        <v>170</v>
      </c>
      <c r="D5" s="1"/>
      <c r="E5" s="30">
        <v>25</v>
      </c>
      <c r="F5" s="1">
        <v>50</v>
      </c>
      <c r="G5" s="68">
        <v>48</v>
      </c>
      <c r="H5" s="1"/>
      <c r="I5" s="1"/>
      <c r="J5" s="1"/>
      <c r="K5" s="1"/>
      <c r="L5" s="1"/>
      <c r="M5" s="1"/>
      <c r="N5">
        <f>SUM(D5:M5)</f>
        <v>123</v>
      </c>
    </row>
    <row r="6" spans="1:15" x14ac:dyDescent="0.3">
      <c r="A6" s="1" t="s">
        <v>286</v>
      </c>
      <c r="B6" s="8" t="s">
        <v>255</v>
      </c>
      <c r="C6" s="26" t="s">
        <v>114</v>
      </c>
      <c r="D6" s="1">
        <v>23</v>
      </c>
      <c r="E6" s="30">
        <v>23</v>
      </c>
      <c r="F6" s="57">
        <v>45</v>
      </c>
      <c r="G6" s="57">
        <v>37</v>
      </c>
      <c r="H6" s="1">
        <v>34</v>
      </c>
      <c r="I6" s="52">
        <v>24</v>
      </c>
      <c r="J6" s="57">
        <v>37</v>
      </c>
      <c r="K6" s="57">
        <v>45</v>
      </c>
      <c r="L6" s="57">
        <v>45</v>
      </c>
      <c r="M6" s="57">
        <v>48</v>
      </c>
      <c r="N6" s="56">
        <f>M6+L6+K6+F6+G6+J6</f>
        <v>257</v>
      </c>
      <c r="O6" s="63" t="s">
        <v>635</v>
      </c>
    </row>
    <row r="7" spans="1:15" x14ac:dyDescent="0.3">
      <c r="A7" s="1" t="s">
        <v>287</v>
      </c>
      <c r="B7" s="8" t="s">
        <v>255</v>
      </c>
      <c r="C7" s="26" t="s">
        <v>115</v>
      </c>
      <c r="D7" s="1">
        <v>21</v>
      </c>
      <c r="E7" s="30">
        <v>21</v>
      </c>
      <c r="F7" s="57">
        <v>45</v>
      </c>
      <c r="G7" s="57">
        <v>34</v>
      </c>
      <c r="H7" s="57">
        <v>40</v>
      </c>
      <c r="I7" s="52">
        <v>30</v>
      </c>
      <c r="J7" s="57">
        <v>34</v>
      </c>
      <c r="K7" s="1"/>
      <c r="L7" s="57">
        <v>50</v>
      </c>
      <c r="M7" s="57">
        <v>40</v>
      </c>
      <c r="N7" s="56">
        <f>L7+F7+H7+M7+J7+G7</f>
        <v>243</v>
      </c>
    </row>
    <row r="8" spans="1:15" x14ac:dyDescent="0.3">
      <c r="A8" s="1" t="s">
        <v>102</v>
      </c>
      <c r="B8" s="8" t="s">
        <v>366</v>
      </c>
      <c r="C8" s="26" t="s">
        <v>66</v>
      </c>
      <c r="D8" s="1">
        <v>25</v>
      </c>
      <c r="E8" s="30"/>
      <c r="F8" s="1"/>
      <c r="G8" s="1"/>
      <c r="H8" s="1">
        <v>37</v>
      </c>
      <c r="I8" s="1"/>
      <c r="J8" s="1"/>
      <c r="K8" s="1"/>
      <c r="L8" s="1"/>
      <c r="M8" s="1"/>
      <c r="N8">
        <f t="shared" ref="N8:N20" si="0">SUM(D8:M8)</f>
        <v>62</v>
      </c>
    </row>
    <row r="9" spans="1:15" x14ac:dyDescent="0.3">
      <c r="A9" s="1" t="s">
        <v>365</v>
      </c>
      <c r="B9" s="8" t="s">
        <v>366</v>
      </c>
      <c r="C9" s="26"/>
      <c r="D9" s="1"/>
      <c r="E9" s="1"/>
      <c r="F9" s="1"/>
      <c r="G9" s="1">
        <v>50</v>
      </c>
      <c r="H9" s="1"/>
      <c r="I9" s="1"/>
      <c r="J9" s="1"/>
      <c r="K9" s="1"/>
      <c r="L9" s="1"/>
      <c r="M9" s="1"/>
      <c r="N9">
        <f t="shared" si="0"/>
        <v>50</v>
      </c>
    </row>
    <row r="10" spans="1:15" x14ac:dyDescent="0.3">
      <c r="A10" s="1" t="s">
        <v>326</v>
      </c>
      <c r="B10" s="8" t="s">
        <v>366</v>
      </c>
      <c r="C10" s="26" t="s">
        <v>115</v>
      </c>
      <c r="D10" s="1"/>
      <c r="E10" s="1"/>
      <c r="F10" s="1"/>
      <c r="G10" s="57">
        <v>40</v>
      </c>
      <c r="H10" s="57">
        <v>50</v>
      </c>
      <c r="I10" s="24">
        <v>50</v>
      </c>
      <c r="J10" s="57">
        <v>50</v>
      </c>
      <c r="K10" s="57">
        <v>40</v>
      </c>
      <c r="L10" s="1"/>
      <c r="M10" s="57">
        <v>56</v>
      </c>
      <c r="N10" s="56">
        <f t="shared" si="0"/>
        <v>286</v>
      </c>
    </row>
    <row r="11" spans="1:15" x14ac:dyDescent="0.3">
      <c r="A11" s="1" t="s">
        <v>422</v>
      </c>
      <c r="B11" s="8" t="s">
        <v>366</v>
      </c>
      <c r="C11" s="1" t="s">
        <v>423</v>
      </c>
      <c r="D11" s="1"/>
      <c r="E11" s="1"/>
      <c r="F11" s="1"/>
      <c r="G11" s="1"/>
      <c r="H11" s="1">
        <v>45</v>
      </c>
      <c r="I11" s="1"/>
      <c r="J11" s="1"/>
      <c r="K11" s="1"/>
      <c r="L11" s="1"/>
      <c r="M11" s="1"/>
      <c r="N11">
        <f t="shared" si="0"/>
        <v>45</v>
      </c>
    </row>
    <row r="12" spans="1:15" x14ac:dyDescent="0.3">
      <c r="A12" s="1" t="s">
        <v>471</v>
      </c>
      <c r="B12" s="8" t="s">
        <v>33</v>
      </c>
      <c r="C12" s="1"/>
      <c r="D12" s="1"/>
      <c r="E12" s="1"/>
      <c r="F12" s="1"/>
      <c r="G12" s="1"/>
      <c r="H12" s="1"/>
      <c r="I12" s="1"/>
      <c r="J12" s="1"/>
      <c r="K12" s="1"/>
      <c r="L12" s="1">
        <v>40</v>
      </c>
      <c r="M12" s="1">
        <v>34</v>
      </c>
      <c r="N12">
        <f t="shared" si="0"/>
        <v>74</v>
      </c>
    </row>
    <row r="13" spans="1:15" x14ac:dyDescent="0.3">
      <c r="A13" s="1" t="s">
        <v>514</v>
      </c>
      <c r="B13" s="2" t="s">
        <v>33</v>
      </c>
      <c r="C13" s="1" t="s">
        <v>515</v>
      </c>
      <c r="D13" s="1"/>
      <c r="E13" s="1"/>
      <c r="F13" s="1"/>
      <c r="G13" s="1"/>
      <c r="H13" s="1"/>
      <c r="I13" s="52">
        <v>34</v>
      </c>
      <c r="J13" s="1"/>
      <c r="K13" s="1"/>
      <c r="L13" s="1"/>
      <c r="M13" s="1"/>
      <c r="N13">
        <f t="shared" si="0"/>
        <v>34</v>
      </c>
    </row>
    <row r="14" spans="1:15" x14ac:dyDescent="0.3">
      <c r="A14" s="1" t="s">
        <v>516</v>
      </c>
      <c r="B14" s="2" t="s">
        <v>33</v>
      </c>
      <c r="C14" s="1" t="s">
        <v>479</v>
      </c>
      <c r="D14" s="1"/>
      <c r="E14" s="1"/>
      <c r="F14" s="1"/>
      <c r="G14" s="1"/>
      <c r="H14" s="1"/>
      <c r="I14" s="52">
        <v>26</v>
      </c>
      <c r="J14" s="1"/>
      <c r="K14" s="1"/>
      <c r="L14" s="1"/>
      <c r="M14" s="1"/>
      <c r="N14">
        <f t="shared" si="0"/>
        <v>26</v>
      </c>
    </row>
    <row r="15" spans="1:15" x14ac:dyDescent="0.3">
      <c r="A15" s="1" t="s">
        <v>517</v>
      </c>
      <c r="B15" s="8" t="s">
        <v>33</v>
      </c>
      <c r="C15" s="1" t="s">
        <v>518</v>
      </c>
      <c r="D15" s="1"/>
      <c r="E15" s="1"/>
      <c r="F15" s="1"/>
      <c r="G15" s="1"/>
      <c r="H15" s="1"/>
      <c r="I15" s="52">
        <v>19</v>
      </c>
      <c r="J15" s="1"/>
      <c r="K15" s="1"/>
      <c r="L15" s="1"/>
      <c r="M15" s="1"/>
      <c r="N15">
        <f t="shared" si="0"/>
        <v>19</v>
      </c>
    </row>
    <row r="16" spans="1:15" x14ac:dyDescent="0.3">
      <c r="A16" s="1" t="s">
        <v>527</v>
      </c>
      <c r="B16" s="8" t="s">
        <v>33</v>
      </c>
      <c r="C16" s="1" t="s">
        <v>528</v>
      </c>
      <c r="D16" s="1"/>
      <c r="E16" s="1"/>
      <c r="F16" s="1"/>
      <c r="G16" s="1"/>
      <c r="H16" s="1"/>
      <c r="I16" s="24">
        <v>45</v>
      </c>
      <c r="J16" s="1">
        <v>42</v>
      </c>
      <c r="K16" s="1"/>
      <c r="L16" s="1"/>
      <c r="M16" s="1"/>
      <c r="N16">
        <f t="shared" si="0"/>
        <v>87</v>
      </c>
    </row>
    <row r="17" spans="1:14" x14ac:dyDescent="0.3">
      <c r="A17" s="1" t="s">
        <v>529</v>
      </c>
      <c r="B17" s="8" t="s">
        <v>33</v>
      </c>
      <c r="C17" s="1"/>
      <c r="D17" s="1"/>
      <c r="E17" s="1"/>
      <c r="F17" s="1"/>
      <c r="G17" s="1"/>
      <c r="H17" s="1"/>
      <c r="I17" s="24">
        <v>40</v>
      </c>
      <c r="J17" s="1">
        <v>40</v>
      </c>
      <c r="K17" s="1">
        <v>50</v>
      </c>
      <c r="L17" s="1"/>
      <c r="M17" s="1"/>
      <c r="N17">
        <f t="shared" si="0"/>
        <v>130</v>
      </c>
    </row>
    <row r="18" spans="1:14" x14ac:dyDescent="0.3">
      <c r="A18" s="1" t="s">
        <v>567</v>
      </c>
      <c r="B18" s="8" t="s">
        <v>33</v>
      </c>
      <c r="C18" s="1"/>
      <c r="D18" s="1"/>
      <c r="E18" s="1"/>
      <c r="F18" s="1"/>
      <c r="G18" s="1"/>
      <c r="H18" s="1"/>
      <c r="I18" s="1"/>
      <c r="J18" s="1">
        <v>45</v>
      </c>
      <c r="K18" s="1"/>
      <c r="L18" s="1"/>
      <c r="M18" s="1"/>
      <c r="N18">
        <f t="shared" si="0"/>
        <v>45</v>
      </c>
    </row>
    <row r="19" spans="1:14" x14ac:dyDescent="0.3">
      <c r="A19" s="1" t="s">
        <v>41</v>
      </c>
      <c r="B19" s="8" t="s">
        <v>33</v>
      </c>
      <c r="C19" s="1"/>
      <c r="D19" s="1"/>
      <c r="E19" s="1"/>
      <c r="F19" s="1"/>
      <c r="G19" s="1"/>
      <c r="H19" s="1"/>
      <c r="I19" s="1"/>
      <c r="J19" s="1">
        <v>31</v>
      </c>
      <c r="K19" s="1"/>
      <c r="L19" s="1"/>
      <c r="M19" s="1"/>
      <c r="N19">
        <f t="shared" si="0"/>
        <v>31</v>
      </c>
    </row>
    <row r="20" spans="1:14" x14ac:dyDescent="0.3">
      <c r="A20" s="1" t="s">
        <v>594</v>
      </c>
      <c r="B20" s="8" t="s">
        <v>33</v>
      </c>
      <c r="C20" s="1"/>
      <c r="D20" s="1"/>
      <c r="E20" s="1"/>
      <c r="F20" s="1"/>
      <c r="G20" s="1"/>
      <c r="H20" s="1"/>
      <c r="I20" s="1"/>
      <c r="J20" s="1"/>
      <c r="K20" s="1">
        <v>37</v>
      </c>
      <c r="L20" s="1"/>
      <c r="M20" s="1"/>
      <c r="N20">
        <f t="shared" si="0"/>
        <v>37</v>
      </c>
    </row>
    <row r="22" spans="1:14" x14ac:dyDescent="0.3">
      <c r="A22" s="1" t="s">
        <v>585</v>
      </c>
      <c r="B22" s="8" t="s">
        <v>586</v>
      </c>
      <c r="C22" s="1"/>
      <c r="D22" s="1"/>
      <c r="E22" s="1"/>
      <c r="F22" s="1"/>
      <c r="G22" s="1"/>
      <c r="H22" s="1"/>
      <c r="I22" s="1"/>
      <c r="J22" s="1">
        <v>12</v>
      </c>
      <c r="K22" s="1"/>
      <c r="L22" s="1"/>
      <c r="M22" s="1"/>
    </row>
  </sheetData>
  <autoFilter ref="A4:M20" xr:uid="{33F16B54-9E9A-47D7-8B11-95AC7FF9800B}"/>
  <sortState xmlns:xlrd2="http://schemas.microsoft.com/office/spreadsheetml/2017/richdata2" ref="A5:N14">
    <sortCondition descending="1" ref="N5:N14"/>
  </sortState>
  <phoneticPr fontId="5" type="noConversion"/>
  <conditionalFormatting sqref="A5:A7">
    <cfRule type="duplicateValues" dxfId="83" priority="12"/>
    <cfRule type="duplicateValues" dxfId="82" priority="13"/>
    <cfRule type="duplicateValues" dxfId="81" priority="14"/>
    <cfRule type="duplicateValues" dxfId="80" priority="15"/>
    <cfRule type="duplicateValues" dxfId="79" priority="16"/>
    <cfRule type="duplicateValues" dxfId="78" priority="17"/>
  </conditionalFormatting>
  <conditionalFormatting sqref="A9 A11">
    <cfRule type="duplicateValues" dxfId="77" priority="6"/>
    <cfRule type="duplicateValues" dxfId="76" priority="7"/>
    <cfRule type="duplicateValues" dxfId="75" priority="8"/>
    <cfRule type="duplicateValues" dxfId="74" priority="9"/>
    <cfRule type="duplicateValues" dxfId="73" priority="10"/>
    <cfRule type="duplicateValues" dxfId="72" priority="11"/>
  </conditionalFormatting>
  <conditionalFormatting sqref="A10">
    <cfRule type="duplicateValues" dxfId="71" priority="1"/>
    <cfRule type="duplicateValues" dxfId="70" priority="2"/>
    <cfRule type="duplicateValues" dxfId="69" priority="3"/>
    <cfRule type="duplicateValues" dxfId="68" priority="4"/>
    <cfRule type="duplicateValues" dxfId="67" priority="5"/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E974F-6967-430B-915C-126869A5B430}">
  <dimension ref="A1:N5"/>
  <sheetViews>
    <sheetView workbookViewId="0">
      <selection sqref="A1:XFD3"/>
    </sheetView>
  </sheetViews>
  <sheetFormatPr defaultRowHeight="14.4" x14ac:dyDescent="0.3"/>
  <cols>
    <col min="1" max="1" width="10.77734375" customWidth="1"/>
    <col min="2" max="2" width="10.21875" customWidth="1"/>
    <col min="3" max="3" width="13.21875" customWidth="1"/>
    <col min="8" max="8" width="11.21875" customWidth="1"/>
    <col min="15" max="15" width="11.777343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/>
      <c r="B5" s="1"/>
      <c r="C5" s="1"/>
      <c r="D5" s="2"/>
      <c r="E5" s="1"/>
      <c r="F5" s="1"/>
      <c r="G5" s="1"/>
      <c r="H5" s="1"/>
      <c r="I5" s="1"/>
      <c r="J5" s="1"/>
      <c r="K5" s="1"/>
      <c r="L5" s="1"/>
      <c r="M5" s="1"/>
      <c r="N5" s="1">
        <f>SUM(F5:M5)</f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5B961-8FBC-423A-8CDA-310D1FC8BE47}">
  <dimension ref="A1:N13"/>
  <sheetViews>
    <sheetView workbookViewId="0">
      <selection activeCell="G7" sqref="G7"/>
    </sheetView>
  </sheetViews>
  <sheetFormatPr defaultRowHeight="14.4" x14ac:dyDescent="0.3"/>
  <cols>
    <col min="1" max="1" width="20.5546875" customWidth="1"/>
    <col min="3" max="3" width="25.21875" customWidth="1"/>
    <col min="6" max="6" width="10.5546875" customWidth="1"/>
    <col min="14" max="14" width="12.777343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288</v>
      </c>
      <c r="B5" s="8" t="s">
        <v>256</v>
      </c>
      <c r="C5" s="26" t="s">
        <v>115</v>
      </c>
      <c r="D5" s="1"/>
      <c r="E5" s="30">
        <v>25</v>
      </c>
      <c r="F5" s="1"/>
      <c r="G5" s="1"/>
      <c r="H5" s="1"/>
      <c r="I5" s="1"/>
      <c r="J5" s="1"/>
      <c r="K5" s="1"/>
      <c r="L5" s="1"/>
      <c r="M5" s="1">
        <v>50</v>
      </c>
      <c r="N5">
        <f>SUM(D5:M5)</f>
        <v>75</v>
      </c>
    </row>
    <row r="6" spans="1:14" x14ac:dyDescent="0.3">
      <c r="A6" s="1" t="s">
        <v>289</v>
      </c>
      <c r="B6" s="8" t="s">
        <v>256</v>
      </c>
      <c r="C6" s="26" t="s">
        <v>171</v>
      </c>
      <c r="D6" s="1"/>
      <c r="E6" s="30">
        <v>21</v>
      </c>
      <c r="F6" s="1"/>
      <c r="G6" s="1"/>
      <c r="H6" s="1"/>
      <c r="I6" s="1"/>
      <c r="J6" s="1"/>
      <c r="K6" s="1"/>
      <c r="L6" s="1"/>
      <c r="M6" s="1"/>
      <c r="N6">
        <f t="shared" ref="N6:N13" si="0">SUM(D6:M6)</f>
        <v>21</v>
      </c>
    </row>
    <row r="7" spans="1:14" x14ac:dyDescent="0.3">
      <c r="A7" s="1" t="s">
        <v>34</v>
      </c>
      <c r="B7" s="8" t="s">
        <v>37</v>
      </c>
      <c r="C7" s="26" t="s">
        <v>8</v>
      </c>
      <c r="D7" s="1">
        <v>25</v>
      </c>
      <c r="E7" s="30">
        <v>23</v>
      </c>
      <c r="F7" s="57">
        <v>50</v>
      </c>
      <c r="G7" s="68">
        <v>50</v>
      </c>
      <c r="H7" s="1"/>
      <c r="I7" s="57">
        <v>50</v>
      </c>
      <c r="J7" s="57">
        <v>36</v>
      </c>
      <c r="K7" s="57">
        <v>50</v>
      </c>
      <c r="L7" s="1"/>
      <c r="M7" s="57">
        <v>60</v>
      </c>
      <c r="N7" s="56">
        <f>F7+G7+I7+J7+K7+M7</f>
        <v>296</v>
      </c>
    </row>
    <row r="8" spans="1:14" x14ac:dyDescent="0.3">
      <c r="A8" s="1" t="s">
        <v>103</v>
      </c>
      <c r="B8" s="8" t="s">
        <v>37</v>
      </c>
      <c r="C8" s="26" t="s">
        <v>68</v>
      </c>
      <c r="D8" s="1">
        <v>23</v>
      </c>
      <c r="E8" s="30"/>
      <c r="F8" s="1"/>
      <c r="G8" s="1">
        <v>50</v>
      </c>
      <c r="H8" s="1"/>
      <c r="I8" s="1"/>
      <c r="J8" s="1"/>
      <c r="K8" s="1"/>
      <c r="L8" s="1"/>
      <c r="M8" s="1"/>
      <c r="N8">
        <f t="shared" si="0"/>
        <v>73</v>
      </c>
    </row>
    <row r="9" spans="1:14" x14ac:dyDescent="0.3">
      <c r="A9" s="1" t="s">
        <v>41</v>
      </c>
      <c r="B9" s="8" t="s">
        <v>37</v>
      </c>
      <c r="C9" s="26" t="s">
        <v>67</v>
      </c>
      <c r="D9" s="57">
        <v>21</v>
      </c>
      <c r="E9" s="30"/>
      <c r="F9" s="1"/>
      <c r="G9" s="57">
        <v>37</v>
      </c>
      <c r="H9" s="1"/>
      <c r="I9" s="1"/>
      <c r="J9" s="1"/>
      <c r="K9" s="57">
        <v>45</v>
      </c>
      <c r="L9" s="57">
        <v>50</v>
      </c>
      <c r="M9" s="1"/>
      <c r="N9" s="56">
        <f t="shared" si="0"/>
        <v>153</v>
      </c>
    </row>
    <row r="10" spans="1:14" x14ac:dyDescent="0.3">
      <c r="A10" s="1" t="s">
        <v>356</v>
      </c>
      <c r="B10" s="8" t="s">
        <v>380</v>
      </c>
      <c r="C10" s="1"/>
      <c r="D10" s="1"/>
      <c r="E10" s="1"/>
      <c r="F10" s="1"/>
      <c r="G10" s="57">
        <v>45</v>
      </c>
      <c r="H10" s="1"/>
      <c r="I10" s="1"/>
      <c r="J10" s="57">
        <v>50</v>
      </c>
      <c r="K10" s="1"/>
      <c r="L10" s="1"/>
      <c r="M10" s="1"/>
      <c r="N10" s="56">
        <f t="shared" si="0"/>
        <v>95</v>
      </c>
    </row>
    <row r="11" spans="1:14" x14ac:dyDescent="0.3">
      <c r="A11" s="1" t="s">
        <v>379</v>
      </c>
      <c r="B11" s="8" t="s">
        <v>37</v>
      </c>
      <c r="C11" s="1"/>
      <c r="D11" s="1"/>
      <c r="E11" s="1"/>
      <c r="F11" s="1"/>
      <c r="G11" s="1">
        <v>40</v>
      </c>
      <c r="H11" s="1"/>
      <c r="I11" s="1"/>
      <c r="J11" s="1"/>
      <c r="K11" s="1"/>
      <c r="L11" s="1"/>
      <c r="M11" s="1"/>
      <c r="N11">
        <f t="shared" si="0"/>
        <v>40</v>
      </c>
    </row>
    <row r="12" spans="1:14" x14ac:dyDescent="0.3">
      <c r="A12" s="1" t="s">
        <v>472</v>
      </c>
      <c r="B12" s="8" t="s">
        <v>37</v>
      </c>
      <c r="C12" s="1" t="s">
        <v>473</v>
      </c>
      <c r="D12" s="1"/>
      <c r="E12" s="1"/>
      <c r="F12" s="1"/>
      <c r="G12" s="1"/>
      <c r="H12" s="1"/>
      <c r="I12" s="1"/>
      <c r="J12" s="1"/>
      <c r="K12" s="1"/>
      <c r="L12" s="1"/>
      <c r="M12" s="1">
        <v>36</v>
      </c>
      <c r="N12">
        <f t="shared" si="0"/>
        <v>36</v>
      </c>
    </row>
    <row r="13" spans="1:14" x14ac:dyDescent="0.3">
      <c r="A13" s="1" t="s">
        <v>519</v>
      </c>
      <c r="B13" s="8" t="s">
        <v>37</v>
      </c>
      <c r="C13" s="1"/>
      <c r="D13" s="1"/>
      <c r="E13" s="1"/>
      <c r="F13" s="1"/>
      <c r="G13" s="1"/>
      <c r="H13" s="1"/>
      <c r="I13" s="1">
        <v>45</v>
      </c>
      <c r="J13" s="1"/>
      <c r="K13" s="1"/>
      <c r="L13" s="1">
        <v>45</v>
      </c>
      <c r="M13" s="1"/>
      <c r="N13">
        <f t="shared" si="0"/>
        <v>90</v>
      </c>
    </row>
  </sheetData>
  <sortState xmlns:xlrd2="http://schemas.microsoft.com/office/spreadsheetml/2017/richdata2" ref="A5:N13">
    <sortCondition descending="1" ref="N5:N13"/>
  </sortState>
  <phoneticPr fontId="5" type="noConversion"/>
  <conditionalFormatting sqref="A5:A6">
    <cfRule type="duplicateValues" dxfId="66" priority="1"/>
    <cfRule type="duplicateValues" dxfId="65" priority="2"/>
    <cfRule type="duplicateValues" dxfId="64" priority="3"/>
    <cfRule type="duplicateValues" dxfId="63" priority="4"/>
    <cfRule type="duplicateValues" dxfId="62" priority="5"/>
    <cfRule type="duplicateValues" dxfId="61" priority="6"/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7ED3E-28E8-442E-81F5-F4B1CA9ADAA0}">
  <dimension ref="A1:N6"/>
  <sheetViews>
    <sheetView workbookViewId="0">
      <selection activeCell="C21" sqref="C21"/>
    </sheetView>
  </sheetViews>
  <sheetFormatPr defaultRowHeight="14.4" x14ac:dyDescent="0.3"/>
  <cols>
    <col min="1" max="1" width="12.77734375" customWidth="1"/>
    <col min="6" max="6" width="11" customWidth="1"/>
    <col min="14" max="14" width="12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233</v>
      </c>
      <c r="B5" s="8" t="s">
        <v>196</v>
      </c>
      <c r="C5" s="28" t="s">
        <v>235</v>
      </c>
      <c r="D5" s="1"/>
      <c r="E5" s="57">
        <v>25</v>
      </c>
      <c r="F5" s="1"/>
      <c r="G5" s="1"/>
      <c r="H5" s="1"/>
      <c r="I5" s="57">
        <v>45</v>
      </c>
      <c r="J5" s="57">
        <v>50</v>
      </c>
      <c r="K5" s="57">
        <v>45</v>
      </c>
      <c r="L5" s="1"/>
      <c r="N5" s="56">
        <f>SUM(C5:L5)</f>
        <v>165</v>
      </c>
    </row>
    <row r="6" spans="1:14" x14ac:dyDescent="0.3">
      <c r="A6" s="1" t="s">
        <v>520</v>
      </c>
      <c r="B6" s="1" t="s">
        <v>521</v>
      </c>
      <c r="C6" s="1"/>
      <c r="D6" s="1"/>
      <c r="E6" s="1"/>
      <c r="F6" s="1"/>
      <c r="G6" s="1"/>
      <c r="H6" s="1"/>
      <c r="I6" s="57">
        <v>50</v>
      </c>
      <c r="J6" s="1"/>
      <c r="K6" s="57">
        <v>40</v>
      </c>
      <c r="L6" s="1"/>
      <c r="N6" s="56">
        <f>SUM(C6:L6)</f>
        <v>90</v>
      </c>
    </row>
  </sheetData>
  <conditionalFormatting sqref="A5">
    <cfRule type="duplicateValues" dxfId="60" priority="1"/>
    <cfRule type="duplicateValues" dxfId="59" priority="2"/>
    <cfRule type="duplicateValues" dxfId="58" priority="3"/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1AA51-242F-445A-956D-78E489C6EB3D}">
  <dimension ref="A1:N5"/>
  <sheetViews>
    <sheetView workbookViewId="0">
      <selection activeCell="E5" sqref="E5"/>
    </sheetView>
  </sheetViews>
  <sheetFormatPr defaultRowHeight="14.4" x14ac:dyDescent="0.3"/>
  <cols>
    <col min="1" max="1" width="21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165</v>
      </c>
      <c r="B5" s="8" t="s">
        <v>166</v>
      </c>
      <c r="C5" s="26" t="s">
        <v>171</v>
      </c>
      <c r="D5" s="1"/>
      <c r="E5" s="57">
        <v>25</v>
      </c>
      <c r="F5" s="1"/>
      <c r="G5" s="1"/>
      <c r="H5" s="1"/>
      <c r="I5" s="1"/>
      <c r="J5" s="1"/>
      <c r="K5" s="1"/>
      <c r="L5" s="1"/>
      <c r="N5" s="56">
        <f>SUM(C5:L5)</f>
        <v>25</v>
      </c>
    </row>
  </sheetData>
  <conditionalFormatting sqref="A5">
    <cfRule type="duplicateValues" dxfId="57" priority="1"/>
    <cfRule type="duplicateValues" dxfId="56" priority="2"/>
    <cfRule type="duplicateValues" dxfId="55" priority="3"/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AA205-E3DB-4BD8-9A32-AA4DF998781E}">
  <dimension ref="A1:S124"/>
  <sheetViews>
    <sheetView tabSelected="1" zoomScale="75" zoomScaleNormal="100" workbookViewId="0">
      <selection activeCell="R13" sqref="R13"/>
    </sheetView>
  </sheetViews>
  <sheetFormatPr defaultRowHeight="14.4" x14ac:dyDescent="0.3"/>
  <cols>
    <col min="1" max="1" width="15.21875" customWidth="1"/>
    <col min="3" max="3" width="25" customWidth="1"/>
    <col min="4" max="4" width="9.21875" customWidth="1"/>
    <col min="15" max="15" width="13.5546875" customWidth="1"/>
    <col min="17" max="17" width="5.44140625" bestFit="1" customWidth="1"/>
    <col min="18" max="18" width="21.5546875" bestFit="1" customWidth="1"/>
    <col min="19" max="19" width="7.5546875" bestFit="1" customWidth="1"/>
  </cols>
  <sheetData>
    <row r="1" spans="1:19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9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9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5" spans="1:19" x14ac:dyDescent="0.3">
      <c r="A5" s="13" t="s">
        <v>0</v>
      </c>
      <c r="B5" s="14" t="s">
        <v>1</v>
      </c>
      <c r="C5" s="13" t="s">
        <v>2</v>
      </c>
      <c r="D5" s="15" t="s">
        <v>9</v>
      </c>
      <c r="E5" s="15" t="s">
        <v>27</v>
      </c>
      <c r="F5" s="15" t="s">
        <v>64</v>
      </c>
      <c r="G5" s="15" t="s">
        <v>346</v>
      </c>
      <c r="H5" s="15" t="s">
        <v>381</v>
      </c>
      <c r="I5" s="15" t="s">
        <v>441</v>
      </c>
      <c r="J5" s="15" t="s">
        <v>448</v>
      </c>
      <c r="K5" s="15" t="s">
        <v>3</v>
      </c>
      <c r="L5" s="15" t="s">
        <v>453</v>
      </c>
      <c r="M5" s="15" t="s">
        <v>456</v>
      </c>
      <c r="N5" s="13" t="s">
        <v>4</v>
      </c>
      <c r="O5" s="13" t="s">
        <v>5</v>
      </c>
    </row>
    <row r="6" spans="1:19" x14ac:dyDescent="0.3">
      <c r="A6" s="1" t="s">
        <v>73</v>
      </c>
      <c r="B6" s="18" t="s">
        <v>18</v>
      </c>
      <c r="C6" s="19" t="s">
        <v>50</v>
      </c>
      <c r="D6" s="24">
        <v>15</v>
      </c>
      <c r="E6" s="1"/>
      <c r="F6" s="1"/>
      <c r="G6" s="1"/>
      <c r="H6" s="1"/>
      <c r="I6" s="1"/>
      <c r="J6" s="1"/>
      <c r="K6" s="1"/>
      <c r="L6" s="1"/>
      <c r="M6" s="1"/>
      <c r="N6" s="1">
        <f>SUM(D6:M6)</f>
        <v>15</v>
      </c>
      <c r="O6" s="1"/>
    </row>
    <row r="7" spans="1:19" x14ac:dyDescent="0.3">
      <c r="A7" s="1" t="s">
        <v>75</v>
      </c>
      <c r="B7" s="18" t="s">
        <v>18</v>
      </c>
      <c r="C7" s="18" t="s">
        <v>50</v>
      </c>
      <c r="D7" s="1">
        <v>10</v>
      </c>
      <c r="E7" s="1"/>
      <c r="F7" s="1"/>
      <c r="G7" s="1"/>
      <c r="H7" s="1"/>
      <c r="I7" s="1"/>
      <c r="J7" s="1"/>
      <c r="K7" s="1"/>
      <c r="L7" s="1"/>
      <c r="M7" s="1"/>
      <c r="N7" s="1">
        <f t="shared" ref="N7:N21" si="0">SUM(D7:M7)</f>
        <v>10</v>
      </c>
      <c r="O7" s="1"/>
      <c r="Q7" s="17" t="s">
        <v>53</v>
      </c>
      <c r="R7" s="17" t="s">
        <v>54</v>
      </c>
      <c r="S7" s="17" t="s">
        <v>56</v>
      </c>
    </row>
    <row r="8" spans="1:19" x14ac:dyDescent="0.3">
      <c r="A8" s="1" t="s">
        <v>79</v>
      </c>
      <c r="B8" s="18" t="s">
        <v>15</v>
      </c>
      <c r="C8" s="19" t="s">
        <v>47</v>
      </c>
      <c r="D8" s="24">
        <v>25</v>
      </c>
      <c r="E8" s="1"/>
      <c r="F8" s="1"/>
      <c r="G8" s="1"/>
      <c r="H8" s="1"/>
      <c r="I8" s="1"/>
      <c r="J8" s="24">
        <v>50</v>
      </c>
      <c r="K8" s="1"/>
      <c r="L8" s="24">
        <v>50</v>
      </c>
      <c r="M8" s="1"/>
      <c r="N8" s="1">
        <f t="shared" si="0"/>
        <v>125</v>
      </c>
      <c r="O8" s="1"/>
      <c r="Q8" s="3">
        <v>1</v>
      </c>
      <c r="R8" s="4" t="str">
        <f>C111</f>
        <v>DTC "Jaunība"</v>
      </c>
      <c r="S8" s="3">
        <f>P124</f>
        <v>3195</v>
      </c>
    </row>
    <row r="9" spans="1:19" x14ac:dyDescent="0.3">
      <c r="A9" s="1" t="s">
        <v>46</v>
      </c>
      <c r="B9" s="18" t="s">
        <v>17</v>
      </c>
      <c r="C9" s="19" t="s">
        <v>47</v>
      </c>
      <c r="D9" s="24">
        <v>25</v>
      </c>
      <c r="E9" s="24">
        <v>37</v>
      </c>
      <c r="F9" s="1"/>
      <c r="G9" s="72">
        <v>60</v>
      </c>
      <c r="H9" s="24">
        <v>56</v>
      </c>
      <c r="I9" s="24">
        <v>40</v>
      </c>
      <c r="J9" s="24">
        <v>40</v>
      </c>
      <c r="K9" s="24">
        <v>45</v>
      </c>
      <c r="L9" s="24">
        <v>50</v>
      </c>
      <c r="M9" s="24">
        <v>50</v>
      </c>
      <c r="N9" s="1">
        <f t="shared" si="0"/>
        <v>403</v>
      </c>
      <c r="O9" s="1"/>
      <c r="Q9" s="3">
        <v>2</v>
      </c>
      <c r="R9" s="4" t="str">
        <f>C72</f>
        <v>Piramida Triathlon Club</v>
      </c>
      <c r="S9" s="3">
        <f>P80</f>
        <v>3044</v>
      </c>
    </row>
    <row r="10" spans="1:19" x14ac:dyDescent="0.3">
      <c r="A10" s="1" t="s">
        <v>52</v>
      </c>
      <c r="B10" s="21" t="s">
        <v>31</v>
      </c>
      <c r="C10" s="19" t="s">
        <v>47</v>
      </c>
      <c r="D10" s="24">
        <v>25</v>
      </c>
      <c r="E10" s="1"/>
      <c r="F10" s="24">
        <v>40</v>
      </c>
      <c r="G10" s="1"/>
      <c r="H10" s="1"/>
      <c r="I10" s="24">
        <v>60</v>
      </c>
      <c r="J10" s="24">
        <v>70</v>
      </c>
      <c r="K10" s="1"/>
      <c r="L10" s="24">
        <v>45</v>
      </c>
      <c r="M10" s="1"/>
      <c r="N10" s="1">
        <f t="shared" si="0"/>
        <v>240</v>
      </c>
      <c r="O10" s="1"/>
      <c r="Q10" s="3">
        <v>3</v>
      </c>
      <c r="R10" s="4" t="str">
        <f>C36</f>
        <v>Triatlona Akadēmija</v>
      </c>
      <c r="S10" s="3">
        <f>P50</f>
        <v>2964</v>
      </c>
    </row>
    <row r="11" spans="1:19" x14ac:dyDescent="0.3">
      <c r="A11" s="1" t="s">
        <v>90</v>
      </c>
      <c r="B11" s="8" t="s">
        <v>31</v>
      </c>
      <c r="C11" s="19" t="s">
        <v>50</v>
      </c>
      <c r="D11" s="24">
        <v>23</v>
      </c>
      <c r="E11" s="1"/>
      <c r="F11" s="1"/>
      <c r="G11" s="1"/>
      <c r="H11" s="1"/>
      <c r="I11" s="1"/>
      <c r="J11" s="1"/>
      <c r="K11" s="1"/>
      <c r="L11" s="1"/>
      <c r="M11" s="1"/>
      <c r="N11" s="1">
        <f t="shared" si="0"/>
        <v>23</v>
      </c>
      <c r="O11" s="1"/>
      <c r="P11" s="22"/>
      <c r="Q11" s="23"/>
      <c r="R11" s="22"/>
    </row>
    <row r="12" spans="1:19" x14ac:dyDescent="0.3">
      <c r="A12" s="1" t="s">
        <v>93</v>
      </c>
      <c r="B12" s="8" t="s">
        <v>31</v>
      </c>
      <c r="C12" s="19" t="s">
        <v>50</v>
      </c>
      <c r="D12" s="24">
        <v>15</v>
      </c>
      <c r="E12" s="1"/>
      <c r="F12" s="1"/>
      <c r="G12" s="1"/>
      <c r="H12" s="1"/>
      <c r="I12" s="24">
        <v>44</v>
      </c>
      <c r="J12" s="24">
        <v>52</v>
      </c>
      <c r="K12" s="1"/>
      <c r="L12" s="1"/>
      <c r="M12" s="1"/>
      <c r="N12" s="1">
        <f t="shared" si="0"/>
        <v>111</v>
      </c>
      <c r="O12" s="1"/>
      <c r="P12" s="22"/>
      <c r="Q12" s="23"/>
    </row>
    <row r="13" spans="1:19" x14ac:dyDescent="0.3">
      <c r="A13" s="1" t="s">
        <v>94</v>
      </c>
      <c r="B13" s="21" t="s">
        <v>31</v>
      </c>
      <c r="C13" s="19" t="s">
        <v>50</v>
      </c>
      <c r="D13" s="1">
        <v>13</v>
      </c>
      <c r="E13" s="1"/>
      <c r="F13" s="1"/>
      <c r="G13" s="1"/>
      <c r="H13" s="1"/>
      <c r="I13" s="1"/>
      <c r="J13" s="1">
        <v>22</v>
      </c>
      <c r="K13" s="1"/>
      <c r="L13" s="1"/>
      <c r="M13" s="1"/>
      <c r="N13" s="1">
        <f t="shared" si="0"/>
        <v>35</v>
      </c>
      <c r="O13" s="1"/>
      <c r="P13" s="22"/>
      <c r="Q13" s="23"/>
      <c r="R13" s="22"/>
    </row>
    <row r="14" spans="1:19" x14ac:dyDescent="0.3">
      <c r="A14" s="1" t="s">
        <v>96</v>
      </c>
      <c r="B14" s="8" t="s">
        <v>31</v>
      </c>
      <c r="C14" s="19" t="s">
        <v>50</v>
      </c>
      <c r="D14" s="1">
        <v>10</v>
      </c>
      <c r="E14" s="1"/>
      <c r="F14" s="1"/>
      <c r="G14" s="1"/>
      <c r="H14" s="1"/>
      <c r="I14" s="1"/>
      <c r="J14" s="1"/>
      <c r="K14" s="1"/>
      <c r="L14" s="1"/>
      <c r="M14" s="1"/>
      <c r="N14" s="1">
        <f t="shared" si="0"/>
        <v>10</v>
      </c>
      <c r="O14" s="1"/>
      <c r="P14" s="22"/>
      <c r="Q14" s="23"/>
      <c r="R14" s="22"/>
    </row>
    <row r="15" spans="1:19" x14ac:dyDescent="0.3">
      <c r="A15" s="1" t="s">
        <v>57</v>
      </c>
      <c r="B15" s="8" t="s">
        <v>31</v>
      </c>
      <c r="C15" s="19" t="s">
        <v>50</v>
      </c>
      <c r="D15" s="1">
        <v>8</v>
      </c>
      <c r="E15" s="1"/>
      <c r="F15" s="1"/>
      <c r="G15" s="1"/>
      <c r="H15" s="1"/>
      <c r="I15" s="1"/>
      <c r="J15" s="1"/>
      <c r="K15" s="1"/>
      <c r="L15" s="1"/>
      <c r="M15" s="1"/>
      <c r="N15" s="1">
        <f t="shared" si="0"/>
        <v>8</v>
      </c>
      <c r="O15" s="1"/>
      <c r="P15" s="22"/>
      <c r="Q15" s="23"/>
      <c r="R15" s="22"/>
    </row>
    <row r="16" spans="1:19" x14ac:dyDescent="0.3">
      <c r="A16" s="1" t="s">
        <v>97</v>
      </c>
      <c r="B16" s="8" t="s">
        <v>31</v>
      </c>
      <c r="C16" s="19" t="s">
        <v>50</v>
      </c>
      <c r="D16" s="1">
        <v>7</v>
      </c>
      <c r="E16" s="1"/>
      <c r="F16" s="1"/>
      <c r="G16" s="1"/>
      <c r="H16" s="1"/>
      <c r="I16" s="1"/>
      <c r="J16" s="1">
        <v>17</v>
      </c>
      <c r="K16" s="1"/>
      <c r="L16" s="1"/>
      <c r="M16" s="1"/>
      <c r="N16" s="1">
        <f t="shared" si="0"/>
        <v>24</v>
      </c>
      <c r="O16" s="1"/>
      <c r="P16" s="22"/>
      <c r="Q16" s="23"/>
      <c r="R16" s="22"/>
    </row>
    <row r="17" spans="1:18" x14ac:dyDescent="0.3">
      <c r="A17" s="1" t="s">
        <v>543</v>
      </c>
      <c r="B17" s="8" t="s">
        <v>31</v>
      </c>
      <c r="C17" s="19" t="s">
        <v>47</v>
      </c>
      <c r="D17" s="1"/>
      <c r="E17" s="1"/>
      <c r="F17" s="1"/>
      <c r="G17" s="1"/>
      <c r="H17" s="1"/>
      <c r="I17" s="24">
        <v>18</v>
      </c>
      <c r="J17" s="1"/>
      <c r="K17" s="1"/>
      <c r="L17" s="1"/>
      <c r="M17" s="1"/>
      <c r="N17" s="1">
        <f t="shared" si="0"/>
        <v>18</v>
      </c>
      <c r="O17" s="1"/>
      <c r="P17" s="22"/>
      <c r="Q17" s="23"/>
      <c r="R17" s="22"/>
    </row>
    <row r="18" spans="1:18" x14ac:dyDescent="0.3">
      <c r="A18" s="1" t="s">
        <v>571</v>
      </c>
      <c r="B18" s="8" t="s">
        <v>31</v>
      </c>
      <c r="C18" s="19" t="s">
        <v>47</v>
      </c>
      <c r="D18" s="1"/>
      <c r="E18" s="1"/>
      <c r="F18" s="1"/>
      <c r="G18" s="1"/>
      <c r="H18" s="1"/>
      <c r="I18" s="1"/>
      <c r="J18" s="24">
        <v>48</v>
      </c>
      <c r="K18" s="1"/>
      <c r="L18" s="1"/>
      <c r="M18" s="1"/>
      <c r="N18" s="1">
        <f t="shared" si="0"/>
        <v>48</v>
      </c>
      <c r="O18" s="1"/>
      <c r="P18" s="22"/>
      <c r="Q18" s="23"/>
      <c r="R18" s="22"/>
    </row>
    <row r="19" spans="1:18" x14ac:dyDescent="0.3">
      <c r="A19" s="1" t="s">
        <v>514</v>
      </c>
      <c r="B19" s="2" t="s">
        <v>33</v>
      </c>
      <c r="C19" s="1" t="s">
        <v>515</v>
      </c>
      <c r="D19" s="1"/>
      <c r="E19" s="1"/>
      <c r="F19" s="1"/>
      <c r="G19" s="1"/>
      <c r="H19" s="1"/>
      <c r="I19" s="24">
        <v>34</v>
      </c>
      <c r="J19" s="1"/>
      <c r="K19" s="1"/>
      <c r="L19" s="1"/>
      <c r="M19" s="1"/>
      <c r="N19" s="1">
        <f t="shared" si="0"/>
        <v>34</v>
      </c>
    </row>
    <row r="20" spans="1:18" x14ac:dyDescent="0.3">
      <c r="A20" s="1" t="s">
        <v>508</v>
      </c>
      <c r="B20" s="1" t="s">
        <v>470</v>
      </c>
      <c r="C20" s="1" t="s">
        <v>47</v>
      </c>
      <c r="D20" s="1"/>
      <c r="E20" s="1"/>
      <c r="F20" s="1"/>
      <c r="G20" s="1"/>
      <c r="H20" s="1"/>
      <c r="I20" s="24">
        <v>70</v>
      </c>
      <c r="J20" s="24">
        <v>65</v>
      </c>
      <c r="K20" s="1"/>
      <c r="L20" s="24">
        <v>50</v>
      </c>
      <c r="M20" s="1"/>
      <c r="N20" s="1">
        <f t="shared" si="0"/>
        <v>185</v>
      </c>
    </row>
    <row r="21" spans="1:18" x14ac:dyDescent="0.3">
      <c r="A21" s="1" t="s">
        <v>98</v>
      </c>
      <c r="B21" s="8" t="s">
        <v>32</v>
      </c>
      <c r="C21" s="19" t="s">
        <v>47</v>
      </c>
      <c r="D21" s="24">
        <v>25</v>
      </c>
      <c r="E21" s="24">
        <v>28</v>
      </c>
      <c r="F21" s="1"/>
      <c r="G21" s="24">
        <v>45</v>
      </c>
      <c r="H21" s="24">
        <v>60</v>
      </c>
      <c r="I21" s="24">
        <v>75</v>
      </c>
      <c r="J21" s="24">
        <v>90</v>
      </c>
      <c r="K21" s="1"/>
      <c r="L21" s="24">
        <v>50</v>
      </c>
      <c r="M21" s="1"/>
      <c r="N21" s="1">
        <f t="shared" si="0"/>
        <v>373</v>
      </c>
      <c r="O21" s="1"/>
      <c r="P21" s="22"/>
      <c r="Q21" s="23"/>
      <c r="R21" s="22"/>
    </row>
    <row r="22" spans="1:18" x14ac:dyDescent="0.3">
      <c r="C22" s="1" t="s">
        <v>55</v>
      </c>
      <c r="D22" s="1" cm="1">
        <f t="array" ref="D22">SUMPRODUCT(LARGE(D6:D21,{1;2;3;4;5;6;7}))</f>
        <v>153</v>
      </c>
      <c r="E22" s="1">
        <f t="shared" ref="E22:M22" si="1">SUM(E6:E21)</f>
        <v>65</v>
      </c>
      <c r="F22" s="1">
        <f t="shared" si="1"/>
        <v>40</v>
      </c>
      <c r="G22" s="1">
        <f t="shared" si="1"/>
        <v>105</v>
      </c>
      <c r="H22" s="1">
        <f t="shared" si="1"/>
        <v>116</v>
      </c>
      <c r="I22" s="1" cm="1">
        <f t="array" ref="I22">SUMPRODUCT(LARGE(I6:I21,{1;2;3;4;5;6;7}))</f>
        <v>341</v>
      </c>
      <c r="J22" s="1" cm="1">
        <f t="array" ref="J22">SUMPRODUCT(LARGE(J6:J21,{1;2;3;4;5;6;7}))</f>
        <v>415</v>
      </c>
      <c r="K22" s="1">
        <f t="shared" si="1"/>
        <v>45</v>
      </c>
      <c r="L22" s="1">
        <f t="shared" si="1"/>
        <v>245</v>
      </c>
      <c r="M22" s="1">
        <f t="shared" si="1"/>
        <v>50</v>
      </c>
      <c r="N22" s="1"/>
      <c r="O22" s="1"/>
      <c r="P22" s="16">
        <f>SUM(D22:M22)</f>
        <v>1575</v>
      </c>
    </row>
    <row r="24" spans="1:18" x14ac:dyDescent="0.3">
      <c r="A24" s="13" t="s">
        <v>0</v>
      </c>
      <c r="B24" s="14" t="s">
        <v>1</v>
      </c>
      <c r="C24" s="13" t="s">
        <v>2</v>
      </c>
      <c r="D24" s="15" t="s">
        <v>9</v>
      </c>
      <c r="E24" s="15" t="s">
        <v>27</v>
      </c>
      <c r="F24" s="15" t="s">
        <v>64</v>
      </c>
      <c r="G24" s="15" t="s">
        <v>346</v>
      </c>
      <c r="H24" s="15" t="s">
        <v>381</v>
      </c>
      <c r="I24" s="15" t="s">
        <v>441</v>
      </c>
      <c r="J24" s="15" t="s">
        <v>448</v>
      </c>
      <c r="K24" s="15" t="s">
        <v>3</v>
      </c>
      <c r="L24" s="15" t="s">
        <v>453</v>
      </c>
      <c r="M24" s="15" t="s">
        <v>456</v>
      </c>
      <c r="N24" s="13" t="s">
        <v>4</v>
      </c>
      <c r="O24" s="13" t="s">
        <v>5</v>
      </c>
    </row>
    <row r="25" spans="1:18" x14ac:dyDescent="0.3">
      <c r="A25" s="1" t="s">
        <v>19</v>
      </c>
      <c r="B25" s="18" t="s">
        <v>18</v>
      </c>
      <c r="C25" s="19" t="s">
        <v>49</v>
      </c>
      <c r="D25" s="24">
        <v>25</v>
      </c>
      <c r="E25" s="24">
        <v>25</v>
      </c>
      <c r="F25" s="24">
        <v>50</v>
      </c>
      <c r="G25" s="24">
        <v>50</v>
      </c>
      <c r="H25" s="24">
        <v>50</v>
      </c>
      <c r="I25" s="1"/>
      <c r="J25" s="24">
        <v>50</v>
      </c>
      <c r="K25" s="24">
        <v>50</v>
      </c>
      <c r="L25" s="24">
        <v>50</v>
      </c>
      <c r="M25" s="1"/>
      <c r="N25" s="1">
        <f>SUM(D25:M25)</f>
        <v>350</v>
      </c>
      <c r="O25" s="1"/>
    </row>
    <row r="26" spans="1:18" x14ac:dyDescent="0.3">
      <c r="A26" s="1" t="s">
        <v>7</v>
      </c>
      <c r="B26" s="18" t="s">
        <v>18</v>
      </c>
      <c r="C26" s="18" t="s">
        <v>43</v>
      </c>
      <c r="D26" s="1">
        <v>17</v>
      </c>
      <c r="E26" s="1"/>
      <c r="F26" s="1"/>
      <c r="G26" s="1"/>
      <c r="H26" s="1"/>
      <c r="I26" s="24">
        <v>37</v>
      </c>
      <c r="J26" s="1">
        <v>37</v>
      </c>
      <c r="K26" s="1"/>
      <c r="L26" s="1">
        <v>31</v>
      </c>
      <c r="M26" s="1"/>
      <c r="N26" s="1">
        <f t="shared" ref="N26:N49" si="2">SUM(D26:M26)</f>
        <v>122</v>
      </c>
      <c r="O26" s="1"/>
    </row>
    <row r="27" spans="1:18" x14ac:dyDescent="0.3">
      <c r="A27" s="1" t="s">
        <v>21</v>
      </c>
      <c r="B27" s="18" t="s">
        <v>23</v>
      </c>
      <c r="C27" s="18" t="s">
        <v>62</v>
      </c>
      <c r="D27" s="24">
        <v>25</v>
      </c>
      <c r="E27" s="1"/>
      <c r="F27" s="1"/>
      <c r="G27" s="1"/>
      <c r="H27" s="1"/>
      <c r="I27" s="1"/>
      <c r="J27" s="1"/>
      <c r="K27" s="24">
        <v>40</v>
      </c>
      <c r="L27" s="24">
        <v>40</v>
      </c>
      <c r="M27" s="1"/>
      <c r="N27" s="1">
        <f t="shared" si="2"/>
        <v>105</v>
      </c>
      <c r="O27" s="1"/>
    </row>
    <row r="28" spans="1:18" x14ac:dyDescent="0.3">
      <c r="A28" s="1" t="s">
        <v>548</v>
      </c>
      <c r="B28" s="18" t="s">
        <v>15</v>
      </c>
      <c r="C28" s="1" t="s">
        <v>43</v>
      </c>
      <c r="D28" s="1"/>
      <c r="E28" s="1"/>
      <c r="F28" s="1"/>
      <c r="G28" s="1"/>
      <c r="H28" s="1"/>
      <c r="I28" s="24">
        <v>37</v>
      </c>
      <c r="J28" s="1">
        <v>37</v>
      </c>
      <c r="K28" s="1"/>
      <c r="L28" s="1">
        <v>34</v>
      </c>
      <c r="M28" s="1"/>
      <c r="N28" s="1">
        <f>SUM(D28:M28)</f>
        <v>108</v>
      </c>
      <c r="O28" s="1"/>
    </row>
    <row r="29" spans="1:18" x14ac:dyDescent="0.3">
      <c r="A29" s="1" t="s">
        <v>51</v>
      </c>
      <c r="B29" s="18" t="s">
        <v>28</v>
      </c>
      <c r="C29" s="19" t="s">
        <v>43</v>
      </c>
      <c r="D29" s="24">
        <v>25</v>
      </c>
      <c r="E29" s="24">
        <v>25</v>
      </c>
      <c r="F29" s="24">
        <v>50</v>
      </c>
      <c r="G29" s="24">
        <v>37</v>
      </c>
      <c r="H29" s="24">
        <v>75</v>
      </c>
      <c r="I29" s="24">
        <v>50</v>
      </c>
      <c r="J29" s="24">
        <v>50</v>
      </c>
      <c r="K29" s="24">
        <v>50</v>
      </c>
      <c r="L29" s="24">
        <v>50</v>
      </c>
      <c r="M29" s="1"/>
      <c r="N29" s="1">
        <f>SUM(D29:M29)</f>
        <v>412</v>
      </c>
      <c r="O29" s="1"/>
    </row>
    <row r="30" spans="1:18" x14ac:dyDescent="0.3">
      <c r="A30" s="1" t="s">
        <v>82</v>
      </c>
      <c r="B30" s="18" t="s">
        <v>28</v>
      </c>
      <c r="C30" s="19" t="s">
        <v>43</v>
      </c>
      <c r="D30" s="24">
        <v>21</v>
      </c>
      <c r="E30" s="1"/>
      <c r="F30" s="1"/>
      <c r="G30" s="1"/>
      <c r="H30" s="24">
        <v>50</v>
      </c>
      <c r="I30" s="1"/>
      <c r="J30" s="1">
        <v>37</v>
      </c>
      <c r="K30" s="1"/>
      <c r="L30" s="1"/>
      <c r="M30" s="1"/>
      <c r="N30" s="1">
        <f t="shared" si="2"/>
        <v>108</v>
      </c>
      <c r="O30" s="1"/>
    </row>
    <row r="31" spans="1:18" x14ac:dyDescent="0.3">
      <c r="A31" s="67" t="s">
        <v>328</v>
      </c>
      <c r="B31" s="67" t="s">
        <v>28</v>
      </c>
      <c r="C31" s="67" t="s">
        <v>43</v>
      </c>
      <c r="D31" s="67"/>
      <c r="E31" s="67"/>
      <c r="F31" s="72">
        <v>40</v>
      </c>
      <c r="G31" s="72"/>
      <c r="H31" s="72">
        <v>80</v>
      </c>
      <c r="I31" s="72"/>
      <c r="J31" s="72">
        <v>45</v>
      </c>
      <c r="K31" s="72">
        <v>45</v>
      </c>
      <c r="L31" s="72">
        <v>45</v>
      </c>
      <c r="M31" s="72"/>
      <c r="N31" s="72">
        <f t="shared" ref="N31" si="3">SUM(D31:M31)</f>
        <v>255</v>
      </c>
      <c r="O31" s="71"/>
    </row>
    <row r="32" spans="1:18" x14ac:dyDescent="0.3">
      <c r="A32" s="1" t="s">
        <v>25</v>
      </c>
      <c r="B32" s="18" t="s">
        <v>17</v>
      </c>
      <c r="C32" s="19" t="s">
        <v>49</v>
      </c>
      <c r="D32" s="24">
        <v>23</v>
      </c>
      <c r="E32" s="1"/>
      <c r="F32" s="1"/>
      <c r="G32" s="1"/>
      <c r="H32" s="1"/>
      <c r="I32" s="1"/>
      <c r="J32" s="1">
        <v>37</v>
      </c>
      <c r="K32" s="1"/>
      <c r="L32" s="1"/>
      <c r="M32" s="1"/>
      <c r="N32" s="1">
        <f t="shared" si="2"/>
        <v>60</v>
      </c>
      <c r="O32" s="1"/>
    </row>
    <row r="33" spans="1:15" x14ac:dyDescent="0.3">
      <c r="A33" s="1" t="s">
        <v>361</v>
      </c>
      <c r="B33" s="18" t="s">
        <v>17</v>
      </c>
      <c r="C33" s="19" t="s">
        <v>49</v>
      </c>
      <c r="D33" s="1"/>
      <c r="E33" s="1"/>
      <c r="F33" s="1"/>
      <c r="G33" s="72">
        <v>80</v>
      </c>
      <c r="H33" s="1"/>
      <c r="I33" s="24">
        <v>50</v>
      </c>
      <c r="J33" s="24">
        <v>50</v>
      </c>
      <c r="K33" s="1"/>
      <c r="L33" s="1"/>
      <c r="M33" s="1"/>
      <c r="N33" s="1">
        <f t="shared" si="2"/>
        <v>180</v>
      </c>
      <c r="O33" s="1"/>
    </row>
    <row r="34" spans="1:15" x14ac:dyDescent="0.3">
      <c r="A34" s="1" t="s">
        <v>86</v>
      </c>
      <c r="B34" s="18" t="s">
        <v>17</v>
      </c>
      <c r="C34" s="18" t="s">
        <v>49</v>
      </c>
      <c r="D34" s="24">
        <v>21</v>
      </c>
      <c r="E34" s="1">
        <v>20</v>
      </c>
      <c r="F34" s="24">
        <v>45</v>
      </c>
      <c r="G34" s="1">
        <v>31</v>
      </c>
      <c r="H34" s="1"/>
      <c r="I34" s="1">
        <v>31</v>
      </c>
      <c r="J34" s="1"/>
      <c r="K34" s="24">
        <v>34</v>
      </c>
      <c r="L34" s="24">
        <v>40</v>
      </c>
      <c r="M34" s="1"/>
      <c r="N34" s="1">
        <f t="shared" si="2"/>
        <v>222</v>
      </c>
      <c r="O34" s="1"/>
    </row>
    <row r="35" spans="1:15" x14ac:dyDescent="0.3">
      <c r="A35" s="1" t="s">
        <v>29</v>
      </c>
      <c r="B35" s="18" t="s">
        <v>30</v>
      </c>
      <c r="C35" s="19" t="s">
        <v>49</v>
      </c>
      <c r="D35" s="24">
        <v>25</v>
      </c>
      <c r="E35" s="24">
        <v>31</v>
      </c>
      <c r="F35" s="24">
        <v>50</v>
      </c>
      <c r="G35" s="72">
        <v>65</v>
      </c>
      <c r="H35" s="24">
        <v>56</v>
      </c>
      <c r="I35" s="24">
        <v>50</v>
      </c>
      <c r="J35" s="24">
        <v>50</v>
      </c>
      <c r="K35" s="24">
        <v>45</v>
      </c>
      <c r="L35" s="24">
        <v>45</v>
      </c>
      <c r="M35" s="1"/>
      <c r="N35" s="1">
        <f t="shared" si="2"/>
        <v>417</v>
      </c>
      <c r="O35" s="1"/>
    </row>
    <row r="36" spans="1:15" x14ac:dyDescent="0.3">
      <c r="A36" s="1" t="s">
        <v>290</v>
      </c>
      <c r="B36" s="8" t="s">
        <v>253</v>
      </c>
      <c r="C36" s="26" t="s">
        <v>106</v>
      </c>
      <c r="D36" s="1"/>
      <c r="E36" s="30">
        <v>23</v>
      </c>
      <c r="F36" s="1"/>
      <c r="G36" s="1"/>
      <c r="H36" s="1"/>
      <c r="I36" s="1"/>
      <c r="J36" s="1"/>
      <c r="K36" s="1"/>
      <c r="L36" s="1"/>
      <c r="M36" s="1"/>
      <c r="N36" s="1">
        <f>SUM(D36:M36)</f>
        <v>23</v>
      </c>
      <c r="O36" s="1"/>
    </row>
    <row r="37" spans="1:15" x14ac:dyDescent="0.3">
      <c r="A37" s="1" t="s">
        <v>136</v>
      </c>
      <c r="B37" s="8" t="s">
        <v>105</v>
      </c>
      <c r="C37" s="26" t="s">
        <v>106</v>
      </c>
      <c r="D37" s="1"/>
      <c r="E37" s="1">
        <v>13</v>
      </c>
      <c r="F37" s="1"/>
      <c r="G37" s="1"/>
      <c r="H37" s="1"/>
      <c r="I37" s="24">
        <v>34</v>
      </c>
      <c r="J37" s="1"/>
      <c r="K37" s="1"/>
      <c r="L37" s="1"/>
      <c r="M37" s="1"/>
      <c r="N37" s="1">
        <f t="shared" si="2"/>
        <v>47</v>
      </c>
      <c r="O37" s="1"/>
    </row>
    <row r="38" spans="1:15" x14ac:dyDescent="0.3">
      <c r="A38" s="1" t="s">
        <v>640</v>
      </c>
      <c r="B38" s="29" t="s">
        <v>16</v>
      </c>
      <c r="C38" s="26" t="s">
        <v>43</v>
      </c>
      <c r="D38" s="1">
        <v>21</v>
      </c>
      <c r="E38" s="1">
        <v>23</v>
      </c>
      <c r="F38" s="1"/>
      <c r="G38" s="24">
        <v>34</v>
      </c>
      <c r="H38" s="24">
        <v>54</v>
      </c>
      <c r="I38" s="24">
        <v>40</v>
      </c>
      <c r="J38" s="24">
        <v>45</v>
      </c>
      <c r="K38" s="24">
        <v>50</v>
      </c>
      <c r="L38" s="24">
        <v>45</v>
      </c>
      <c r="M38" s="24">
        <v>46</v>
      </c>
      <c r="N38" s="1">
        <f t="shared" si="2"/>
        <v>358</v>
      </c>
      <c r="O38" s="1"/>
    </row>
    <row r="39" spans="1:15" x14ac:dyDescent="0.3">
      <c r="A39" s="1" t="s">
        <v>550</v>
      </c>
      <c r="B39" s="29" t="s">
        <v>16</v>
      </c>
      <c r="C39" s="26" t="s">
        <v>43</v>
      </c>
      <c r="D39" s="1"/>
      <c r="E39" s="1"/>
      <c r="F39" s="1"/>
      <c r="G39" s="1"/>
      <c r="H39" s="1"/>
      <c r="I39" s="1"/>
      <c r="J39" s="1">
        <v>31</v>
      </c>
      <c r="K39" s="1"/>
      <c r="L39" s="1"/>
      <c r="M39" s="1"/>
      <c r="N39" s="1">
        <f t="shared" si="2"/>
        <v>31</v>
      </c>
      <c r="O39" s="1"/>
    </row>
    <row r="40" spans="1:15" x14ac:dyDescent="0.3">
      <c r="A40" s="1" t="s">
        <v>202</v>
      </c>
      <c r="B40" s="29" t="s">
        <v>195</v>
      </c>
      <c r="C40" s="26" t="s">
        <v>106</v>
      </c>
      <c r="D40" s="1"/>
      <c r="E40" s="24">
        <v>25</v>
      </c>
      <c r="F40" s="1"/>
      <c r="G40" s="1"/>
      <c r="H40" s="1"/>
      <c r="I40" s="1"/>
      <c r="J40" s="1"/>
      <c r="K40" s="1"/>
      <c r="L40" s="1"/>
      <c r="M40" s="1"/>
      <c r="N40" s="1">
        <f t="shared" si="2"/>
        <v>25</v>
      </c>
      <c r="O40" s="1"/>
    </row>
    <row r="41" spans="1:15" x14ac:dyDescent="0.3">
      <c r="A41" s="1" t="s">
        <v>242</v>
      </c>
      <c r="B41" s="29" t="s">
        <v>240</v>
      </c>
      <c r="C41" s="31" t="s">
        <v>106</v>
      </c>
      <c r="D41" s="1"/>
      <c r="E41" s="24">
        <v>45</v>
      </c>
      <c r="F41" s="1"/>
      <c r="G41" s="72">
        <v>100</v>
      </c>
      <c r="H41" s="1"/>
      <c r="I41" s="1"/>
      <c r="J41" s="1"/>
      <c r="K41" s="1"/>
      <c r="L41" s="1"/>
      <c r="M41" s="24">
        <v>100</v>
      </c>
      <c r="N41" s="1">
        <f t="shared" si="2"/>
        <v>245</v>
      </c>
      <c r="O41" s="1"/>
    </row>
    <row r="42" spans="1:15" x14ac:dyDescent="0.3">
      <c r="A42" s="1" t="s">
        <v>646</v>
      </c>
      <c r="B42" s="29" t="s">
        <v>38</v>
      </c>
      <c r="C42" s="31" t="s">
        <v>43</v>
      </c>
      <c r="D42" s="1"/>
      <c r="E42" s="24">
        <v>34</v>
      </c>
      <c r="F42" s="24">
        <v>31</v>
      </c>
      <c r="G42" s="1"/>
      <c r="H42" s="1"/>
      <c r="I42" s="1"/>
      <c r="J42" s="24">
        <v>40</v>
      </c>
      <c r="K42" s="1"/>
      <c r="L42" s="1"/>
      <c r="M42" s="1"/>
      <c r="N42" s="1">
        <f t="shared" si="2"/>
        <v>105</v>
      </c>
      <c r="O42" s="1"/>
    </row>
    <row r="43" spans="1:15" x14ac:dyDescent="0.3">
      <c r="A43" s="1" t="s">
        <v>303</v>
      </c>
      <c r="B43" s="29" t="s">
        <v>31</v>
      </c>
      <c r="C43" s="31" t="s">
        <v>43</v>
      </c>
      <c r="D43" s="1"/>
      <c r="E43" s="1"/>
      <c r="F43" s="24">
        <v>20</v>
      </c>
      <c r="G43" s="1"/>
      <c r="H43" s="1"/>
      <c r="I43" s="1"/>
      <c r="J43" s="1">
        <v>32</v>
      </c>
      <c r="K43" s="1"/>
      <c r="L43" s="1"/>
      <c r="M43" s="1"/>
      <c r="N43" s="1">
        <f t="shared" si="2"/>
        <v>52</v>
      </c>
      <c r="O43" s="1"/>
    </row>
    <row r="44" spans="1:15" x14ac:dyDescent="0.3">
      <c r="A44" s="1" t="s">
        <v>368</v>
      </c>
      <c r="B44" s="29" t="s">
        <v>31</v>
      </c>
      <c r="C44" s="31" t="s">
        <v>43</v>
      </c>
      <c r="D44" s="1"/>
      <c r="E44" s="1"/>
      <c r="F44" s="1"/>
      <c r="G44" s="24">
        <v>54</v>
      </c>
      <c r="H44" s="1"/>
      <c r="I44" s="1"/>
      <c r="J44" s="1">
        <v>26</v>
      </c>
      <c r="K44" s="1"/>
      <c r="L44" s="1"/>
      <c r="M44" s="1"/>
      <c r="N44" s="1">
        <f t="shared" si="2"/>
        <v>80</v>
      </c>
      <c r="O44" s="1"/>
    </row>
    <row r="45" spans="1:15" x14ac:dyDescent="0.3">
      <c r="A45" s="1" t="s">
        <v>569</v>
      </c>
      <c r="B45" s="29" t="s">
        <v>31</v>
      </c>
      <c r="C45" s="31" t="s">
        <v>43</v>
      </c>
      <c r="D45" s="1"/>
      <c r="E45" s="1"/>
      <c r="F45" s="1"/>
      <c r="G45" s="1"/>
      <c r="H45" s="1"/>
      <c r="I45" s="1"/>
      <c r="J45" s="1">
        <v>37</v>
      </c>
      <c r="K45" s="1"/>
      <c r="L45" s="1"/>
      <c r="M45" s="1"/>
      <c r="N45" s="1">
        <f t="shared" si="2"/>
        <v>37</v>
      </c>
      <c r="O45" s="1"/>
    </row>
    <row r="46" spans="1:15" x14ac:dyDescent="0.3">
      <c r="A46" s="1" t="s">
        <v>575</v>
      </c>
      <c r="B46" s="29" t="s">
        <v>31</v>
      </c>
      <c r="C46" s="31" t="s">
        <v>43</v>
      </c>
      <c r="D46" s="1"/>
      <c r="E46" s="1"/>
      <c r="F46" s="1"/>
      <c r="G46" s="1"/>
      <c r="H46" s="1"/>
      <c r="I46" s="1">
        <v>28</v>
      </c>
      <c r="J46" s="1">
        <v>19</v>
      </c>
      <c r="K46" s="24">
        <v>31</v>
      </c>
      <c r="L46" s="1"/>
      <c r="M46" s="1"/>
      <c r="N46" s="1">
        <f t="shared" si="2"/>
        <v>78</v>
      </c>
      <c r="O46" s="1"/>
    </row>
    <row r="47" spans="1:15" x14ac:dyDescent="0.3">
      <c r="A47" s="1" t="s">
        <v>625</v>
      </c>
      <c r="B47" s="8" t="s">
        <v>32</v>
      </c>
      <c r="C47" s="1" t="s">
        <v>43</v>
      </c>
      <c r="D47" s="1"/>
      <c r="E47" s="1"/>
      <c r="F47" s="1"/>
      <c r="G47" s="1"/>
      <c r="H47" s="1"/>
      <c r="I47" s="1"/>
      <c r="J47" s="1"/>
      <c r="K47" s="1"/>
      <c r="L47" s="24">
        <v>45</v>
      </c>
      <c r="M47" s="1"/>
      <c r="N47" s="1">
        <f t="shared" si="2"/>
        <v>45</v>
      </c>
    </row>
    <row r="48" spans="1:15" x14ac:dyDescent="0.3">
      <c r="A48" s="1" t="s">
        <v>649</v>
      </c>
      <c r="B48" s="8" t="s">
        <v>470</v>
      </c>
      <c r="C48" s="1" t="s">
        <v>43</v>
      </c>
      <c r="D48" s="1"/>
      <c r="E48" s="24">
        <v>25</v>
      </c>
      <c r="F48" s="24">
        <v>50</v>
      </c>
      <c r="G48" s="1"/>
      <c r="H48" s="24">
        <v>80</v>
      </c>
      <c r="I48" s="1"/>
      <c r="J48" s="1"/>
      <c r="K48" s="1"/>
      <c r="L48" s="1"/>
      <c r="M48" s="1"/>
      <c r="N48" s="1">
        <f t="shared" si="2"/>
        <v>155</v>
      </c>
    </row>
    <row r="49" spans="1:16" x14ac:dyDescent="0.3">
      <c r="A49" s="1" t="s">
        <v>579</v>
      </c>
      <c r="B49" s="8" t="s">
        <v>470</v>
      </c>
      <c r="C49" s="26" t="s">
        <v>43</v>
      </c>
      <c r="D49" s="1"/>
      <c r="E49" s="30"/>
      <c r="F49" s="1"/>
      <c r="G49" s="1"/>
      <c r="H49" s="1"/>
      <c r="I49" s="1"/>
      <c r="J49" s="24">
        <v>38</v>
      </c>
      <c r="K49" s="1"/>
      <c r="L49" s="1"/>
      <c r="M49" s="1"/>
      <c r="N49" s="1">
        <f t="shared" si="2"/>
        <v>38</v>
      </c>
      <c r="O49" s="1"/>
    </row>
    <row r="50" spans="1:16" x14ac:dyDescent="0.3">
      <c r="C50" s="1" t="s">
        <v>55</v>
      </c>
      <c r="D50" s="1" cm="1">
        <f t="array" ref="D50">SUMPRODUCT(LARGE(D25:D49,{1;2;3;4;5;6;7}))</f>
        <v>165</v>
      </c>
      <c r="E50" s="1" cm="1">
        <f t="array" ref="E50">SUMPRODUCT(LARGE(E25:E49,{1;2;3;4;5;6;7}))</f>
        <v>210</v>
      </c>
      <c r="F50" s="1" cm="1">
        <f t="array" ref="F50">SUMPRODUCT(LARGE(F25:F49,{1;2;3;4;5;6;7}))</f>
        <v>316</v>
      </c>
      <c r="G50" s="1" cm="1">
        <f t="array" ref="G50">SUMPRODUCT(LARGE(G25:G49,{1;2;3;4;5;6;7}))</f>
        <v>420</v>
      </c>
      <c r="H50" s="1">
        <f>SUM(H25:H49)</f>
        <v>445</v>
      </c>
      <c r="I50" s="1" cm="1">
        <f t="array" ref="I50">SUMPRODUCT(LARGE(I25:I49,{1;2;3;4;5;6;7}))</f>
        <v>298</v>
      </c>
      <c r="J50" s="1" cm="1">
        <f t="array" ref="J50">SUMPRODUCT(LARGE(J25:J49,{1;2;3;4;5;6;7}))</f>
        <v>330</v>
      </c>
      <c r="K50" s="1" cm="1">
        <f t="array" ref="K50">SUMPRODUCT(LARGE(K25:K49,{1;2;3;4;5;6;7}))</f>
        <v>314</v>
      </c>
      <c r="L50" s="1" cm="1">
        <f t="array" ref="L50">SUMPRODUCT(LARGE(L25:L49,{1;2;3;4;5;6;7}))</f>
        <v>320</v>
      </c>
      <c r="M50" s="1">
        <f>SUM(M25:M49)</f>
        <v>146</v>
      </c>
      <c r="N50" s="1"/>
      <c r="O50" s="1"/>
      <c r="P50" s="16">
        <f>SUM(D50:M50)</f>
        <v>2964</v>
      </c>
    </row>
    <row r="52" spans="1:16" x14ac:dyDescent="0.3">
      <c r="A52" s="13" t="s">
        <v>0</v>
      </c>
      <c r="B52" s="14" t="s">
        <v>1</v>
      </c>
      <c r="C52" s="13" t="s">
        <v>2</v>
      </c>
      <c r="D52" s="15" t="s">
        <v>9</v>
      </c>
      <c r="E52" s="15" t="s">
        <v>27</v>
      </c>
      <c r="F52" s="15" t="s">
        <v>64</v>
      </c>
      <c r="G52" s="15" t="s">
        <v>346</v>
      </c>
      <c r="H52" s="15" t="s">
        <v>381</v>
      </c>
      <c r="I52" s="15" t="s">
        <v>441</v>
      </c>
      <c r="J52" s="15" t="s">
        <v>448</v>
      </c>
      <c r="K52" s="15" t="s">
        <v>3</v>
      </c>
      <c r="L52" s="15" t="s">
        <v>453</v>
      </c>
      <c r="M52" s="15" t="s">
        <v>456</v>
      </c>
      <c r="N52" s="13" t="s">
        <v>4</v>
      </c>
      <c r="O52" s="13" t="s">
        <v>5</v>
      </c>
    </row>
    <row r="53" spans="1:16" x14ac:dyDescent="0.3">
      <c r="A53" s="8" t="s">
        <v>647</v>
      </c>
      <c r="B53" s="8" t="s">
        <v>31</v>
      </c>
      <c r="C53" s="26" t="s">
        <v>36</v>
      </c>
      <c r="D53" s="8"/>
      <c r="E53" s="32">
        <v>50</v>
      </c>
      <c r="F53" s="65">
        <v>50</v>
      </c>
      <c r="G53" s="24">
        <v>100</v>
      </c>
      <c r="H53" s="1"/>
      <c r="I53" s="24">
        <v>100</v>
      </c>
      <c r="J53" s="1"/>
      <c r="K53" s="1"/>
      <c r="L53" s="1"/>
      <c r="M53" s="24">
        <v>100</v>
      </c>
      <c r="N53" s="1">
        <f>SUM(D53:M53)</f>
        <v>400</v>
      </c>
      <c r="O53" s="1"/>
    </row>
    <row r="54" spans="1:16" x14ac:dyDescent="0.3">
      <c r="A54" s="1" t="s">
        <v>92</v>
      </c>
      <c r="B54" s="21" t="s">
        <v>31</v>
      </c>
      <c r="C54" s="19" t="s">
        <v>36</v>
      </c>
      <c r="D54" s="24">
        <v>19</v>
      </c>
      <c r="E54" s="24">
        <v>13</v>
      </c>
      <c r="F54" s="24">
        <v>18</v>
      </c>
      <c r="G54" s="24">
        <v>58</v>
      </c>
      <c r="H54" s="1"/>
      <c r="I54" s="1"/>
      <c r="J54" s="1"/>
      <c r="K54" s="1"/>
      <c r="L54" s="1"/>
      <c r="M54" s="1"/>
      <c r="N54" s="1">
        <f>SUM(D54:M54)</f>
        <v>108</v>
      </c>
      <c r="O54" s="1"/>
    </row>
    <row r="55" spans="1:16" x14ac:dyDescent="0.3">
      <c r="A55" s="12" t="s">
        <v>375</v>
      </c>
      <c r="B55" s="8" t="s">
        <v>31</v>
      </c>
      <c r="C55" s="19" t="s">
        <v>36</v>
      </c>
      <c r="D55" s="1"/>
      <c r="E55" s="1"/>
      <c r="F55" s="1"/>
      <c r="G55" s="24">
        <v>46</v>
      </c>
      <c r="H55" s="1"/>
      <c r="I55" s="1"/>
      <c r="J55" s="24">
        <v>24</v>
      </c>
      <c r="K55" s="1"/>
      <c r="L55" s="1" t="s">
        <v>597</v>
      </c>
      <c r="M55" s="1"/>
      <c r="N55" s="1">
        <f t="shared" ref="N55:N58" si="4">SUM(D55:M55)</f>
        <v>70</v>
      </c>
      <c r="O55" s="1"/>
    </row>
    <row r="56" spans="1:16" x14ac:dyDescent="0.3">
      <c r="A56" s="1" t="s">
        <v>377</v>
      </c>
      <c r="B56" s="8" t="s">
        <v>31</v>
      </c>
      <c r="C56" s="19" t="s">
        <v>36</v>
      </c>
      <c r="D56" s="1"/>
      <c r="E56" s="1"/>
      <c r="F56" s="1"/>
      <c r="G56" s="24">
        <v>42</v>
      </c>
      <c r="H56" s="1"/>
      <c r="I56" s="1"/>
      <c r="J56" s="1"/>
      <c r="K56" s="1"/>
      <c r="L56" s="24">
        <v>31</v>
      </c>
      <c r="M56" s="1"/>
      <c r="N56" s="1">
        <f t="shared" si="4"/>
        <v>73</v>
      </c>
      <c r="O56" s="1"/>
    </row>
    <row r="57" spans="1:16" x14ac:dyDescent="0.3">
      <c r="A57" s="1" t="s">
        <v>99</v>
      </c>
      <c r="B57" s="8" t="s">
        <v>32</v>
      </c>
      <c r="C57" s="19" t="s">
        <v>648</v>
      </c>
      <c r="D57" s="24">
        <v>23</v>
      </c>
      <c r="E57" s="24">
        <v>23</v>
      </c>
      <c r="F57" s="1"/>
      <c r="G57" s="24">
        <v>40</v>
      </c>
      <c r="H57" s="1"/>
      <c r="I57" s="1"/>
      <c r="J57" s="1"/>
      <c r="K57" s="24">
        <v>45</v>
      </c>
      <c r="L57" s="1"/>
      <c r="M57" s="1"/>
      <c r="N57" s="1">
        <f t="shared" si="4"/>
        <v>131</v>
      </c>
      <c r="O57" s="1"/>
    </row>
    <row r="58" spans="1:16" x14ac:dyDescent="0.3">
      <c r="A58" s="1" t="s">
        <v>192</v>
      </c>
      <c r="B58" s="8" t="s">
        <v>163</v>
      </c>
      <c r="C58" s="26" t="s">
        <v>170</v>
      </c>
      <c r="D58" s="1"/>
      <c r="E58" s="24">
        <v>21</v>
      </c>
      <c r="F58" s="1"/>
      <c r="G58" s="1"/>
      <c r="H58" s="1"/>
      <c r="I58" s="1"/>
      <c r="J58" s="1"/>
      <c r="K58" s="1"/>
      <c r="L58" s="1"/>
      <c r="M58" s="1"/>
      <c r="N58" s="1">
        <f t="shared" si="4"/>
        <v>21</v>
      </c>
      <c r="O58" s="1"/>
    </row>
    <row r="59" spans="1:16" x14ac:dyDescent="0.3">
      <c r="A59" s="1" t="s">
        <v>653</v>
      </c>
      <c r="B59" s="2" t="s">
        <v>603</v>
      </c>
      <c r="C59" s="1" t="s">
        <v>36</v>
      </c>
      <c r="D59" s="1"/>
      <c r="E59" s="1"/>
      <c r="F59" s="1"/>
      <c r="G59" s="1"/>
      <c r="H59" s="1"/>
      <c r="I59" s="1"/>
      <c r="J59" s="1"/>
      <c r="K59" s="1"/>
      <c r="L59" s="1">
        <v>50</v>
      </c>
      <c r="N59" s="1">
        <f t="shared" ref="N59:N60" si="5">SUM(D59:M59)</f>
        <v>50</v>
      </c>
    </row>
    <row r="60" spans="1:16" x14ac:dyDescent="0.3">
      <c r="A60" s="1" t="s">
        <v>650</v>
      </c>
      <c r="B60" s="8" t="s">
        <v>33</v>
      </c>
      <c r="C60" s="26" t="s">
        <v>36</v>
      </c>
      <c r="D60" s="1"/>
      <c r="E60" s="32">
        <v>25</v>
      </c>
      <c r="F60" s="24">
        <v>50</v>
      </c>
      <c r="G60" s="24">
        <v>45</v>
      </c>
      <c r="H60" s="1"/>
      <c r="I60" s="1"/>
      <c r="J60" s="1"/>
      <c r="K60" s="1"/>
      <c r="L60" s="1"/>
      <c r="M60" s="1"/>
      <c r="N60" s="1">
        <f t="shared" si="5"/>
        <v>120</v>
      </c>
      <c r="O60" s="1"/>
    </row>
    <row r="61" spans="1:16" x14ac:dyDescent="0.3">
      <c r="C61" s="1" t="s">
        <v>55</v>
      </c>
      <c r="D61" s="1">
        <f>SUM(D53:D60)</f>
        <v>42</v>
      </c>
      <c r="E61" s="1">
        <f t="shared" ref="E61:M61" si="6">SUM(E53:E60)</f>
        <v>132</v>
      </c>
      <c r="F61" s="1">
        <f t="shared" si="6"/>
        <v>118</v>
      </c>
      <c r="G61" s="1">
        <f t="shared" si="6"/>
        <v>331</v>
      </c>
      <c r="H61" s="1">
        <f t="shared" si="6"/>
        <v>0</v>
      </c>
      <c r="I61" s="1">
        <f t="shared" si="6"/>
        <v>100</v>
      </c>
      <c r="J61" s="1">
        <f t="shared" si="6"/>
        <v>24</v>
      </c>
      <c r="K61" s="1">
        <f t="shared" si="6"/>
        <v>45</v>
      </c>
      <c r="L61" s="1">
        <f t="shared" si="6"/>
        <v>81</v>
      </c>
      <c r="M61" s="1">
        <f t="shared" si="6"/>
        <v>100</v>
      </c>
      <c r="N61" s="1"/>
      <c r="O61" s="1"/>
      <c r="P61" s="16">
        <f>SUM(D61:M61)</f>
        <v>973</v>
      </c>
    </row>
    <row r="64" spans="1:16" x14ac:dyDescent="0.3">
      <c r="A64" s="13" t="s">
        <v>0</v>
      </c>
      <c r="B64" s="14" t="s">
        <v>1</v>
      </c>
      <c r="C64" s="13" t="s">
        <v>2</v>
      </c>
      <c r="D64" s="15" t="s">
        <v>9</v>
      </c>
      <c r="E64" s="15" t="s">
        <v>27</v>
      </c>
      <c r="F64" s="15" t="s">
        <v>64</v>
      </c>
      <c r="G64" s="15" t="s">
        <v>346</v>
      </c>
      <c r="H64" s="15" t="s">
        <v>381</v>
      </c>
      <c r="I64" s="15" t="s">
        <v>441</v>
      </c>
      <c r="J64" s="15" t="s">
        <v>448</v>
      </c>
      <c r="K64" s="15" t="s">
        <v>3</v>
      </c>
      <c r="L64" s="15" t="s">
        <v>453</v>
      </c>
      <c r="M64" s="15" t="s">
        <v>456</v>
      </c>
      <c r="N64" s="13" t="s">
        <v>4</v>
      </c>
      <c r="O64" s="13" t="s">
        <v>5</v>
      </c>
    </row>
    <row r="65" spans="1:16" x14ac:dyDescent="0.3">
      <c r="A65" s="1" t="s">
        <v>39</v>
      </c>
      <c r="B65" s="8" t="s">
        <v>6</v>
      </c>
      <c r="C65" s="8" t="s">
        <v>13</v>
      </c>
      <c r="D65" s="24">
        <v>25</v>
      </c>
      <c r="E65" s="24">
        <v>17</v>
      </c>
      <c r="F65" s="24">
        <v>45</v>
      </c>
      <c r="G65" s="24">
        <v>50</v>
      </c>
      <c r="H65" s="24">
        <v>50</v>
      </c>
      <c r="I65" s="24">
        <v>40</v>
      </c>
      <c r="J65" s="24">
        <v>50</v>
      </c>
      <c r="K65" s="24">
        <v>40</v>
      </c>
      <c r="L65" s="24">
        <v>50</v>
      </c>
      <c r="M65" s="1"/>
      <c r="N65" s="1">
        <f>SUM(D65:M65)</f>
        <v>367</v>
      </c>
      <c r="O65" s="1"/>
    </row>
    <row r="66" spans="1:16" x14ac:dyDescent="0.3">
      <c r="A66" s="1" t="s">
        <v>69</v>
      </c>
      <c r="B66" s="18" t="s">
        <v>6</v>
      </c>
      <c r="C66" s="18" t="s">
        <v>13</v>
      </c>
      <c r="D66" s="24">
        <v>23</v>
      </c>
      <c r="E66" s="1">
        <v>15</v>
      </c>
      <c r="F66" s="24">
        <v>50</v>
      </c>
      <c r="G66" s="24">
        <v>40</v>
      </c>
      <c r="H66" s="24">
        <v>45</v>
      </c>
      <c r="I66" s="24">
        <v>31</v>
      </c>
      <c r="J66" s="1">
        <v>45</v>
      </c>
      <c r="K66" s="24">
        <v>37</v>
      </c>
      <c r="L66" s="24">
        <v>45</v>
      </c>
      <c r="M66" s="1"/>
      <c r="N66" s="1">
        <f t="shared" ref="N66:N79" si="7">SUM(D66:M66)</f>
        <v>331</v>
      </c>
      <c r="O66" s="1"/>
    </row>
    <row r="67" spans="1:16" x14ac:dyDescent="0.3">
      <c r="A67" s="1" t="s">
        <v>388</v>
      </c>
      <c r="B67" s="8" t="s">
        <v>18</v>
      </c>
      <c r="C67" s="1" t="s">
        <v>13</v>
      </c>
      <c r="D67" s="1"/>
      <c r="E67" s="1"/>
      <c r="F67" s="1"/>
      <c r="G67" s="1"/>
      <c r="H67" s="1">
        <v>22</v>
      </c>
      <c r="I67" s="1">
        <v>28</v>
      </c>
      <c r="J67" s="1">
        <v>31</v>
      </c>
      <c r="K67" s="24">
        <v>37</v>
      </c>
      <c r="L67" s="1">
        <v>28</v>
      </c>
      <c r="M67" s="1"/>
      <c r="N67" s="1">
        <f t="shared" si="7"/>
        <v>146</v>
      </c>
      <c r="O67" s="1"/>
    </row>
    <row r="68" spans="1:16" x14ac:dyDescent="0.3">
      <c r="A68" s="1" t="s">
        <v>460</v>
      </c>
      <c r="B68" s="8" t="s">
        <v>23</v>
      </c>
      <c r="C68" s="1" t="s">
        <v>13</v>
      </c>
      <c r="D68" s="1"/>
      <c r="E68" s="1"/>
      <c r="F68" s="1"/>
      <c r="G68" s="1"/>
      <c r="H68" s="1"/>
      <c r="I68" s="24">
        <v>50</v>
      </c>
      <c r="J68" s="24">
        <v>50</v>
      </c>
      <c r="K68" s="24">
        <v>45</v>
      </c>
      <c r="L68" s="24">
        <v>50</v>
      </c>
      <c r="M68" s="24">
        <v>46</v>
      </c>
      <c r="N68" s="1">
        <f t="shared" si="7"/>
        <v>241</v>
      </c>
      <c r="O68" s="1"/>
    </row>
    <row r="69" spans="1:16" x14ac:dyDescent="0.3">
      <c r="A69" s="1" t="s">
        <v>24</v>
      </c>
      <c r="B69" s="20" t="s">
        <v>28</v>
      </c>
      <c r="C69" s="19" t="s">
        <v>13</v>
      </c>
      <c r="D69" s="24">
        <v>23</v>
      </c>
      <c r="E69" s="1"/>
      <c r="F69" s="1"/>
      <c r="G69" s="1"/>
      <c r="H69" s="1"/>
      <c r="I69" s="1"/>
      <c r="J69" s="1"/>
      <c r="K69" s="1"/>
      <c r="L69" s="1"/>
      <c r="M69" s="1"/>
      <c r="N69" s="1">
        <f t="shared" si="7"/>
        <v>23</v>
      </c>
      <c r="O69" s="1"/>
    </row>
    <row r="70" spans="1:16" x14ac:dyDescent="0.3">
      <c r="A70" s="1" t="s">
        <v>173</v>
      </c>
      <c r="B70" s="8" t="s">
        <v>162</v>
      </c>
      <c r="C70" s="26" t="s">
        <v>115</v>
      </c>
      <c r="D70" s="1"/>
      <c r="E70" s="24">
        <v>23</v>
      </c>
      <c r="F70" s="1"/>
      <c r="G70" s="1"/>
      <c r="H70" s="1"/>
      <c r="I70" s="1"/>
      <c r="J70" s="1"/>
      <c r="K70" s="1"/>
      <c r="L70" s="1"/>
      <c r="M70" s="1"/>
      <c r="N70" s="1">
        <f t="shared" si="7"/>
        <v>23</v>
      </c>
      <c r="O70" s="1"/>
    </row>
    <row r="71" spans="1:16" x14ac:dyDescent="0.3">
      <c r="A71" s="1" t="s">
        <v>22</v>
      </c>
      <c r="B71" s="20" t="s">
        <v>16</v>
      </c>
      <c r="C71" s="19" t="s">
        <v>639</v>
      </c>
      <c r="D71" s="24">
        <v>23</v>
      </c>
      <c r="E71" s="24">
        <v>25</v>
      </c>
      <c r="F71" s="24">
        <v>45</v>
      </c>
      <c r="G71" s="24">
        <v>40</v>
      </c>
      <c r="H71" s="24">
        <v>58</v>
      </c>
      <c r="I71" s="24">
        <v>45</v>
      </c>
      <c r="J71" s="1"/>
      <c r="K71" s="1"/>
      <c r="L71" s="24">
        <v>37</v>
      </c>
      <c r="M71" s="24">
        <v>42</v>
      </c>
      <c r="N71" s="1">
        <f t="shared" si="7"/>
        <v>315</v>
      </c>
      <c r="O71" s="1"/>
    </row>
    <row r="72" spans="1:16" x14ac:dyDescent="0.3">
      <c r="A72" s="1" t="s">
        <v>26</v>
      </c>
      <c r="B72" s="20" t="s">
        <v>16</v>
      </c>
      <c r="C72" s="19" t="s">
        <v>13</v>
      </c>
      <c r="D72" s="24">
        <v>25</v>
      </c>
      <c r="E72" s="1"/>
      <c r="F72" s="24">
        <v>50</v>
      </c>
      <c r="G72" s="24">
        <v>45</v>
      </c>
      <c r="H72" s="24">
        <v>75</v>
      </c>
      <c r="I72" s="24">
        <v>50</v>
      </c>
      <c r="J72" s="24">
        <v>50</v>
      </c>
      <c r="K72" s="1"/>
      <c r="L72" s="24">
        <v>50</v>
      </c>
      <c r="M72" s="24">
        <v>50</v>
      </c>
      <c r="N72" s="1">
        <f t="shared" si="7"/>
        <v>395</v>
      </c>
      <c r="O72" s="1"/>
    </row>
    <row r="73" spans="1:16" x14ac:dyDescent="0.3">
      <c r="A73" s="1" t="s">
        <v>271</v>
      </c>
      <c r="B73" s="8" t="s">
        <v>252</v>
      </c>
      <c r="C73" s="26" t="s">
        <v>115</v>
      </c>
      <c r="D73" s="1"/>
      <c r="E73" s="32">
        <v>25</v>
      </c>
      <c r="F73" s="1"/>
      <c r="G73" s="1"/>
      <c r="H73" s="1"/>
      <c r="I73" s="1"/>
      <c r="J73" s="1"/>
      <c r="K73" s="1"/>
      <c r="L73" s="1"/>
      <c r="M73" s="1"/>
      <c r="N73" s="1">
        <f t="shared" si="7"/>
        <v>25</v>
      </c>
      <c r="O73" s="1"/>
    </row>
    <row r="74" spans="1:16" x14ac:dyDescent="0.3">
      <c r="A74" s="1" t="s">
        <v>48</v>
      </c>
      <c r="B74" s="8" t="s">
        <v>38</v>
      </c>
      <c r="C74" s="19" t="s">
        <v>639</v>
      </c>
      <c r="D74" s="24">
        <v>25</v>
      </c>
      <c r="E74" s="24">
        <v>37</v>
      </c>
      <c r="F74" s="24">
        <v>37</v>
      </c>
      <c r="G74" s="72">
        <v>70</v>
      </c>
      <c r="H74" s="24">
        <v>65</v>
      </c>
      <c r="I74" s="24">
        <v>70</v>
      </c>
      <c r="J74" s="24">
        <v>50</v>
      </c>
      <c r="K74" s="24">
        <v>45</v>
      </c>
      <c r="L74" s="1"/>
      <c r="M74" s="24">
        <v>80</v>
      </c>
      <c r="N74" s="1">
        <f t="shared" si="7"/>
        <v>479</v>
      </c>
      <c r="O74" s="1"/>
    </row>
    <row r="75" spans="1:16" x14ac:dyDescent="0.3">
      <c r="A75" s="1" t="s">
        <v>293</v>
      </c>
      <c r="B75" s="8" t="s">
        <v>31</v>
      </c>
      <c r="C75" s="1" t="s">
        <v>13</v>
      </c>
      <c r="D75" s="1"/>
      <c r="E75" s="1"/>
      <c r="F75" s="24">
        <v>37</v>
      </c>
      <c r="G75" s="1"/>
      <c r="H75" s="1"/>
      <c r="I75" s="1"/>
      <c r="J75" s="24">
        <v>80</v>
      </c>
      <c r="K75" s="1"/>
      <c r="L75" s="1"/>
      <c r="M75" s="1"/>
      <c r="N75" s="1">
        <f t="shared" si="7"/>
        <v>117</v>
      </c>
      <c r="O75" s="1"/>
    </row>
    <row r="76" spans="1:16" x14ac:dyDescent="0.3">
      <c r="A76" s="1" t="s">
        <v>301</v>
      </c>
      <c r="B76" s="8" t="s">
        <v>299</v>
      </c>
      <c r="C76" s="1" t="s">
        <v>13</v>
      </c>
      <c r="D76" s="1"/>
      <c r="E76" s="1"/>
      <c r="F76" s="1">
        <v>34</v>
      </c>
      <c r="G76" s="24">
        <v>40</v>
      </c>
      <c r="H76" s="1"/>
      <c r="I76" s="1"/>
      <c r="J76" s="24">
        <v>50</v>
      </c>
      <c r="K76" s="24">
        <v>37</v>
      </c>
      <c r="L76" s="24">
        <v>34</v>
      </c>
      <c r="M76" s="24">
        <v>52</v>
      </c>
      <c r="N76" s="1">
        <f t="shared" si="7"/>
        <v>247</v>
      </c>
      <c r="O76" s="1"/>
    </row>
    <row r="77" spans="1:16" x14ac:dyDescent="0.3">
      <c r="A77" s="1" t="s">
        <v>35</v>
      </c>
      <c r="B77" s="20" t="s">
        <v>33</v>
      </c>
      <c r="C77" s="19" t="s">
        <v>639</v>
      </c>
      <c r="D77" s="24">
        <v>21</v>
      </c>
      <c r="E77" s="24">
        <v>21</v>
      </c>
      <c r="F77" s="24">
        <v>45</v>
      </c>
      <c r="G77" s="1">
        <v>34</v>
      </c>
      <c r="H77" s="24">
        <v>40</v>
      </c>
      <c r="I77" s="1">
        <v>30</v>
      </c>
      <c r="J77" s="1">
        <v>34</v>
      </c>
      <c r="K77" s="1"/>
      <c r="L77" s="24">
        <v>50</v>
      </c>
      <c r="M77" s="1">
        <v>40</v>
      </c>
      <c r="N77" s="1">
        <f t="shared" si="7"/>
        <v>315</v>
      </c>
      <c r="O77" s="1"/>
    </row>
    <row r="78" spans="1:16" x14ac:dyDescent="0.3">
      <c r="A78" s="1" t="s">
        <v>326</v>
      </c>
      <c r="B78" s="20" t="s">
        <v>33</v>
      </c>
      <c r="C78" s="19" t="s">
        <v>639</v>
      </c>
      <c r="D78" s="1"/>
      <c r="E78" s="1"/>
      <c r="F78" s="1"/>
      <c r="G78" s="24">
        <v>40</v>
      </c>
      <c r="H78" s="24">
        <v>50</v>
      </c>
      <c r="I78" s="24">
        <v>50</v>
      </c>
      <c r="J78" s="24">
        <v>50</v>
      </c>
      <c r="K78" s="24">
        <v>40</v>
      </c>
      <c r="L78" s="1"/>
      <c r="M78" s="24">
        <v>56</v>
      </c>
      <c r="N78" s="1">
        <f>SUM(D78:M78)</f>
        <v>286</v>
      </c>
      <c r="O78" s="1"/>
    </row>
    <row r="79" spans="1:16" x14ac:dyDescent="0.3">
      <c r="A79" s="1" t="s">
        <v>651</v>
      </c>
      <c r="B79" s="8" t="s">
        <v>37</v>
      </c>
      <c r="C79" s="26" t="s">
        <v>639</v>
      </c>
      <c r="D79" s="1"/>
      <c r="E79" s="32">
        <v>25</v>
      </c>
      <c r="F79" s="1"/>
      <c r="G79" s="1"/>
      <c r="H79" s="1"/>
      <c r="I79" s="1"/>
      <c r="J79" s="1"/>
      <c r="K79" s="1"/>
      <c r="L79" s="1"/>
      <c r="M79" s="24">
        <v>50</v>
      </c>
      <c r="N79" s="1">
        <f t="shared" si="7"/>
        <v>75</v>
      </c>
      <c r="O79" s="1"/>
    </row>
    <row r="80" spans="1:16" x14ac:dyDescent="0.3">
      <c r="C80" s="1" t="s">
        <v>55</v>
      </c>
      <c r="D80" s="1" cm="1">
        <f t="array" ref="D80">SUMPRODUCT(LARGE(D65:D79,{1;2;3;4;5;6;7}))</f>
        <v>165</v>
      </c>
      <c r="E80" s="1" cm="1">
        <f t="array" ref="E80">SUMPRODUCT(LARGE(E65:E79,{1;2;3;4;5;6;7}))</f>
        <v>173</v>
      </c>
      <c r="F80" s="1" cm="1">
        <f t="array" ref="F80">SUMPRODUCT(LARGE(F65:F79,{1;2;3;4;5;6;7}))</f>
        <v>309</v>
      </c>
      <c r="G80" s="1" cm="1">
        <f t="array" ref="G80">SUMPRODUCT(LARGE(G65:G79,{1;2;3;4;5;6;7}))</f>
        <v>325</v>
      </c>
      <c r="H80" s="1" cm="1">
        <f t="array" ref="H80">SUMPRODUCT(LARGE(H65:H79,{1;2;3;4;5;6;7}))</f>
        <v>383</v>
      </c>
      <c r="I80" s="1" cm="1">
        <f t="array" ref="I80">SUMPRODUCT(LARGE(I65:I79,{1;2;3;4;5;6;7}))</f>
        <v>336</v>
      </c>
      <c r="J80" s="1" cm="1">
        <f t="array" ref="J80">SUMPRODUCT(LARGE(J65:J79,{1;2;3;4;5;6;7}))</f>
        <v>380</v>
      </c>
      <c r="K80" s="1" cm="1">
        <f t="array" ref="K80">SUMPRODUCT(LARGE(K65:K79,{1;2;3;4;5;6;7}))</f>
        <v>281</v>
      </c>
      <c r="L80" s="1" cm="1">
        <f t="array" ref="L80">SUMPRODUCT(LARGE(L65:L79,{1;2;3;4;5;6;7}))</f>
        <v>316</v>
      </c>
      <c r="M80" s="1" cm="1">
        <f t="array" ref="M80">SUMPRODUCT(LARGE(M65:M79,{1;2;3;4;5;6;7}))</f>
        <v>376</v>
      </c>
      <c r="N80" s="1"/>
      <c r="O80" s="1"/>
      <c r="P80" s="16">
        <f>SUM(D80:M80)</f>
        <v>3044</v>
      </c>
    </row>
    <row r="82" spans="1:16" x14ac:dyDescent="0.3">
      <c r="A82" s="13" t="s">
        <v>0</v>
      </c>
      <c r="B82" s="14" t="s">
        <v>1</v>
      </c>
      <c r="C82" s="13" t="s">
        <v>2</v>
      </c>
      <c r="D82" s="15" t="s">
        <v>9</v>
      </c>
      <c r="E82" s="15" t="s">
        <v>27</v>
      </c>
      <c r="F82" s="15" t="s">
        <v>64</v>
      </c>
      <c r="G82" s="15" t="s">
        <v>346</v>
      </c>
      <c r="H82" s="15" t="s">
        <v>381</v>
      </c>
      <c r="I82" s="15" t="s">
        <v>441</v>
      </c>
      <c r="J82" s="15" t="s">
        <v>448</v>
      </c>
      <c r="K82" s="15" t="s">
        <v>3</v>
      </c>
      <c r="L82" s="15" t="s">
        <v>453</v>
      </c>
      <c r="M82" s="15" t="s">
        <v>456</v>
      </c>
      <c r="N82" s="13" t="s">
        <v>4</v>
      </c>
      <c r="O82" s="13" t="s">
        <v>5</v>
      </c>
    </row>
    <row r="83" spans="1:16" x14ac:dyDescent="0.3">
      <c r="A83" s="1" t="s">
        <v>11</v>
      </c>
      <c r="B83" s="18" t="s">
        <v>10</v>
      </c>
      <c r="C83" s="19" t="s">
        <v>12</v>
      </c>
      <c r="D83" s="24">
        <v>25</v>
      </c>
      <c r="E83" s="24">
        <v>25</v>
      </c>
      <c r="F83" s="1"/>
      <c r="G83" s="1"/>
      <c r="H83" s="24">
        <v>50</v>
      </c>
      <c r="I83" s="24">
        <v>45</v>
      </c>
      <c r="J83" s="24">
        <v>50</v>
      </c>
      <c r="K83" s="1"/>
      <c r="L83" s="24">
        <v>45</v>
      </c>
      <c r="M83" s="24">
        <v>50</v>
      </c>
      <c r="N83" s="1">
        <f>SUM(D83:M83)</f>
        <v>290</v>
      </c>
      <c r="O83" s="1"/>
    </row>
    <row r="84" spans="1:16" x14ac:dyDescent="0.3">
      <c r="A84" s="1" t="s">
        <v>20</v>
      </c>
      <c r="B84" s="18" t="s">
        <v>18</v>
      </c>
      <c r="C84" s="19" t="s">
        <v>12</v>
      </c>
      <c r="D84" s="24">
        <v>23</v>
      </c>
      <c r="E84" s="24">
        <v>23</v>
      </c>
      <c r="F84" s="1"/>
      <c r="G84" s="1"/>
      <c r="H84" s="24">
        <v>45</v>
      </c>
      <c r="I84" s="24">
        <v>50</v>
      </c>
      <c r="J84" s="24">
        <v>45</v>
      </c>
      <c r="K84" s="1"/>
      <c r="L84" s="24">
        <v>45</v>
      </c>
      <c r="M84" s="24">
        <v>50</v>
      </c>
      <c r="N84" s="1">
        <f t="shared" ref="N84:N88" si="8">SUM(D84:M84)</f>
        <v>281</v>
      </c>
      <c r="O84" s="1"/>
    </row>
    <row r="85" spans="1:16" x14ac:dyDescent="0.3">
      <c r="A85" s="1" t="s">
        <v>204</v>
      </c>
      <c r="B85" s="64" t="s">
        <v>652</v>
      </c>
      <c r="C85" s="26" t="s">
        <v>107</v>
      </c>
      <c r="D85" s="1"/>
      <c r="E85" s="24">
        <v>21</v>
      </c>
      <c r="F85" s="1"/>
      <c r="G85" s="1"/>
      <c r="H85" s="1"/>
      <c r="I85" s="24">
        <v>40</v>
      </c>
      <c r="J85" s="1"/>
      <c r="K85" s="1"/>
      <c r="L85" s="1"/>
      <c r="M85" s="1"/>
      <c r="N85" s="1">
        <f t="shared" si="8"/>
        <v>61</v>
      </c>
    </row>
    <row r="86" spans="1:16" x14ac:dyDescent="0.3">
      <c r="A86" s="1" t="s">
        <v>226</v>
      </c>
      <c r="B86" s="64" t="s">
        <v>194</v>
      </c>
      <c r="C86" s="26" t="s">
        <v>107</v>
      </c>
      <c r="D86" s="1"/>
      <c r="E86" s="24">
        <v>19</v>
      </c>
      <c r="F86" s="1"/>
      <c r="G86" s="1"/>
      <c r="H86" s="1"/>
      <c r="I86" s="1"/>
      <c r="J86" s="1"/>
      <c r="K86" s="1"/>
      <c r="L86" s="1"/>
      <c r="M86" s="1"/>
      <c r="N86" s="1">
        <f t="shared" si="8"/>
        <v>19</v>
      </c>
    </row>
    <row r="87" spans="1:16" x14ac:dyDescent="0.3">
      <c r="A87" s="1" t="s">
        <v>613</v>
      </c>
      <c r="B87" s="1" t="s">
        <v>17</v>
      </c>
      <c r="C87" s="1" t="s">
        <v>614</v>
      </c>
      <c r="D87" s="1"/>
      <c r="E87" s="1"/>
      <c r="F87" s="1"/>
      <c r="G87" s="1"/>
      <c r="H87" s="1"/>
      <c r="I87" s="1"/>
      <c r="J87" s="1"/>
      <c r="K87" s="1"/>
      <c r="L87" s="24">
        <v>37</v>
      </c>
      <c r="M87" s="1"/>
      <c r="N87" s="1">
        <f t="shared" si="8"/>
        <v>37</v>
      </c>
    </row>
    <row r="88" spans="1:16" x14ac:dyDescent="0.3">
      <c r="A88" s="1" t="s">
        <v>644</v>
      </c>
      <c r="B88" s="29" t="s">
        <v>30</v>
      </c>
      <c r="C88" s="31" t="s">
        <v>12</v>
      </c>
      <c r="D88" s="1"/>
      <c r="E88" s="24">
        <v>40</v>
      </c>
      <c r="F88" s="1"/>
      <c r="G88" s="1"/>
      <c r="H88" s="1"/>
      <c r="I88" s="1"/>
      <c r="J88" s="1"/>
      <c r="K88" s="24">
        <v>50</v>
      </c>
      <c r="L88" s="24">
        <v>50</v>
      </c>
      <c r="M88" s="1"/>
      <c r="N88" s="1">
        <f t="shared" si="8"/>
        <v>140</v>
      </c>
    </row>
    <row r="89" spans="1:16" x14ac:dyDescent="0.3">
      <c r="A89" s="1"/>
      <c r="B89" s="29"/>
      <c r="C89" s="1" t="s">
        <v>55</v>
      </c>
      <c r="D89" s="1">
        <f>SUM(D83:D88)</f>
        <v>48</v>
      </c>
      <c r="E89" s="1">
        <f t="shared" ref="E89:M89" si="9">SUM(E83:E88)</f>
        <v>128</v>
      </c>
      <c r="F89" s="1">
        <f t="shared" si="9"/>
        <v>0</v>
      </c>
      <c r="G89" s="1">
        <f t="shared" si="9"/>
        <v>0</v>
      </c>
      <c r="H89" s="1">
        <f t="shared" si="9"/>
        <v>95</v>
      </c>
      <c r="I89" s="1">
        <f t="shared" si="9"/>
        <v>135</v>
      </c>
      <c r="J89" s="1">
        <f t="shared" si="9"/>
        <v>95</v>
      </c>
      <c r="K89" s="1">
        <f t="shared" si="9"/>
        <v>50</v>
      </c>
      <c r="L89" s="1">
        <f t="shared" si="9"/>
        <v>177</v>
      </c>
      <c r="M89" s="1">
        <f t="shared" si="9"/>
        <v>100</v>
      </c>
      <c r="N89" s="1"/>
      <c r="O89" s="1"/>
      <c r="P89" s="16">
        <f>SUM(D89:M89)</f>
        <v>828</v>
      </c>
    </row>
    <row r="91" spans="1:16" x14ac:dyDescent="0.3">
      <c r="B91" s="35"/>
      <c r="C91" s="36"/>
    </row>
    <row r="92" spans="1:16" x14ac:dyDescent="0.3">
      <c r="A92" s="33" t="s">
        <v>0</v>
      </c>
      <c r="B92" s="34" t="s">
        <v>1</v>
      </c>
      <c r="C92" s="33" t="s">
        <v>2</v>
      </c>
      <c r="D92" s="15" t="s">
        <v>9</v>
      </c>
      <c r="E92" s="15" t="s">
        <v>27</v>
      </c>
      <c r="F92" s="15" t="s">
        <v>64</v>
      </c>
      <c r="G92" s="15" t="s">
        <v>346</v>
      </c>
      <c r="H92" s="15" t="s">
        <v>381</v>
      </c>
      <c r="I92" s="15" t="s">
        <v>441</v>
      </c>
      <c r="J92" s="15" t="s">
        <v>448</v>
      </c>
      <c r="K92" s="15" t="s">
        <v>3</v>
      </c>
      <c r="L92" s="15" t="s">
        <v>453</v>
      </c>
      <c r="M92" s="15" t="s">
        <v>456</v>
      </c>
      <c r="N92" s="33" t="s">
        <v>4</v>
      </c>
      <c r="O92" s="33" t="s">
        <v>5</v>
      </c>
    </row>
    <row r="93" spans="1:16" x14ac:dyDescent="0.3">
      <c r="A93" s="1" t="s">
        <v>382</v>
      </c>
      <c r="B93" s="38" t="s">
        <v>6</v>
      </c>
      <c r="C93" s="19" t="s">
        <v>383</v>
      </c>
      <c r="D93" s="1"/>
      <c r="E93" s="1"/>
      <c r="F93" s="1"/>
      <c r="G93" s="1"/>
      <c r="H93" s="1">
        <v>40</v>
      </c>
      <c r="I93" s="1"/>
      <c r="J93" s="24">
        <v>40</v>
      </c>
      <c r="K93" s="1"/>
      <c r="L93" s="1"/>
      <c r="M93" s="1"/>
      <c r="N93" s="1">
        <f t="shared" ref="N93:N104" si="10">SUM(D93:M93)</f>
        <v>80</v>
      </c>
    </row>
    <row r="94" spans="1:16" x14ac:dyDescent="0.3">
      <c r="A94" s="1" t="s">
        <v>72</v>
      </c>
      <c r="B94" s="18" t="s">
        <v>10</v>
      </c>
      <c r="C94" s="19" t="s">
        <v>8</v>
      </c>
      <c r="D94" s="24">
        <v>19</v>
      </c>
      <c r="E94" s="1"/>
      <c r="F94" s="1"/>
      <c r="G94" s="1"/>
      <c r="H94" s="1">
        <v>40</v>
      </c>
      <c r="I94" s="1"/>
      <c r="J94" s="1"/>
      <c r="K94" s="1"/>
      <c r="L94" s="1"/>
      <c r="M94" s="1"/>
      <c r="N94" s="1">
        <f t="shared" si="10"/>
        <v>59</v>
      </c>
      <c r="O94" s="1"/>
    </row>
    <row r="95" spans="1:16" x14ac:dyDescent="0.3">
      <c r="A95" s="1" t="s">
        <v>655</v>
      </c>
      <c r="B95" s="18" t="s">
        <v>10</v>
      </c>
      <c r="C95" s="19" t="s">
        <v>8</v>
      </c>
      <c r="D95" s="25">
        <v>23</v>
      </c>
      <c r="E95" s="24">
        <v>21</v>
      </c>
      <c r="F95" s="1"/>
      <c r="G95" s="24">
        <v>50</v>
      </c>
      <c r="H95" s="1">
        <v>45</v>
      </c>
      <c r="I95" s="24">
        <v>50</v>
      </c>
      <c r="J95" s="24">
        <v>45</v>
      </c>
      <c r="K95" s="1"/>
      <c r="L95" s="24">
        <v>50</v>
      </c>
      <c r="M95" s="1"/>
      <c r="N95" s="1">
        <f t="shared" si="10"/>
        <v>284</v>
      </c>
      <c r="O95" s="1"/>
    </row>
    <row r="96" spans="1:16" x14ac:dyDescent="0.3">
      <c r="A96" s="1" t="s">
        <v>44</v>
      </c>
      <c r="B96" s="18" t="s">
        <v>18</v>
      </c>
      <c r="C96" s="19" t="s">
        <v>8</v>
      </c>
      <c r="D96" s="1">
        <v>13</v>
      </c>
      <c r="E96" s="1">
        <v>11</v>
      </c>
      <c r="F96" s="1"/>
      <c r="G96" s="1"/>
      <c r="H96" s="1">
        <v>34</v>
      </c>
      <c r="I96" s="1"/>
      <c r="J96" s="1"/>
      <c r="K96" s="1"/>
      <c r="L96" s="1"/>
      <c r="M96" s="1"/>
      <c r="N96" s="1">
        <f t="shared" si="10"/>
        <v>58</v>
      </c>
      <c r="O96" s="1"/>
    </row>
    <row r="97" spans="1:15" x14ac:dyDescent="0.3">
      <c r="A97" s="1" t="s">
        <v>77</v>
      </c>
      <c r="B97" s="18" t="s">
        <v>14</v>
      </c>
      <c r="C97" s="19" t="s">
        <v>8</v>
      </c>
      <c r="D97" s="24">
        <v>23</v>
      </c>
      <c r="E97" s="1"/>
      <c r="F97" s="1"/>
      <c r="G97" s="1"/>
      <c r="H97" s="1"/>
      <c r="I97" s="1"/>
      <c r="J97" s="1"/>
      <c r="K97" s="1"/>
      <c r="L97" s="1"/>
      <c r="M97" s="1"/>
      <c r="N97" s="1">
        <f t="shared" si="10"/>
        <v>23</v>
      </c>
      <c r="O97" s="1"/>
    </row>
    <row r="98" spans="1:15" x14ac:dyDescent="0.3">
      <c r="A98" s="1" t="s">
        <v>78</v>
      </c>
      <c r="B98" s="18" t="s">
        <v>14</v>
      </c>
      <c r="C98" s="19" t="s">
        <v>8</v>
      </c>
      <c r="D98" s="24">
        <v>21</v>
      </c>
      <c r="E98" s="1"/>
      <c r="F98" s="1"/>
      <c r="G98" s="1"/>
      <c r="H98" s="1">
        <v>45</v>
      </c>
      <c r="I98" s="1"/>
      <c r="J98" s="1"/>
      <c r="K98" s="1"/>
      <c r="L98" s="1"/>
      <c r="M98" s="1"/>
      <c r="N98" s="1">
        <f t="shared" si="10"/>
        <v>66</v>
      </c>
      <c r="O98" s="1"/>
    </row>
    <row r="99" spans="1:15" x14ac:dyDescent="0.3">
      <c r="A99" s="1" t="s">
        <v>636</v>
      </c>
      <c r="B99" s="18" t="s">
        <v>14</v>
      </c>
      <c r="C99" s="19" t="s">
        <v>8</v>
      </c>
      <c r="D99" s="1"/>
      <c r="E99" s="24">
        <v>25</v>
      </c>
      <c r="F99" s="24">
        <v>50</v>
      </c>
      <c r="G99" s="24">
        <v>50</v>
      </c>
      <c r="H99" s="24">
        <v>50</v>
      </c>
      <c r="I99" s="24">
        <v>50</v>
      </c>
      <c r="J99" s="24">
        <v>50</v>
      </c>
      <c r="K99" s="1"/>
      <c r="L99" s="24">
        <v>50</v>
      </c>
      <c r="M99" s="24">
        <v>50</v>
      </c>
      <c r="N99" s="1">
        <f t="shared" si="10"/>
        <v>375</v>
      </c>
      <c r="O99" s="1"/>
    </row>
    <row r="100" spans="1:15" x14ac:dyDescent="0.3">
      <c r="A100" s="1" t="s">
        <v>637</v>
      </c>
      <c r="B100" s="18" t="s">
        <v>14</v>
      </c>
      <c r="C100" s="19" t="s">
        <v>8</v>
      </c>
      <c r="D100" s="1"/>
      <c r="E100" s="1">
        <v>21</v>
      </c>
      <c r="F100" s="1"/>
      <c r="G100" s="1"/>
      <c r="H100" s="1">
        <v>28</v>
      </c>
      <c r="I100" s="1"/>
      <c r="J100" s="1"/>
      <c r="K100" s="1"/>
      <c r="L100" s="1"/>
      <c r="M100" s="1"/>
      <c r="N100" s="1">
        <f t="shared" si="10"/>
        <v>49</v>
      </c>
      <c r="O100" s="1"/>
    </row>
    <row r="101" spans="1:15" x14ac:dyDescent="0.3">
      <c r="A101" s="1" t="s">
        <v>638</v>
      </c>
      <c r="B101" s="18" t="s">
        <v>14</v>
      </c>
      <c r="C101" s="19" t="s">
        <v>8</v>
      </c>
      <c r="D101" s="1"/>
      <c r="E101" s="1">
        <v>19</v>
      </c>
      <c r="F101" s="1"/>
      <c r="G101" s="1"/>
      <c r="H101" s="1">
        <v>34</v>
      </c>
      <c r="I101" s="1"/>
      <c r="J101" s="1"/>
      <c r="K101" s="1"/>
      <c r="L101" s="1"/>
      <c r="M101" s="1"/>
      <c r="N101" s="1">
        <f t="shared" si="10"/>
        <v>53</v>
      </c>
      <c r="O101" s="1"/>
    </row>
    <row r="102" spans="1:15" x14ac:dyDescent="0.3">
      <c r="A102" s="1" t="s">
        <v>80</v>
      </c>
      <c r="B102" s="18" t="s">
        <v>15</v>
      </c>
      <c r="C102" s="19" t="s">
        <v>8</v>
      </c>
      <c r="D102" s="24">
        <v>23</v>
      </c>
      <c r="E102" s="1">
        <v>21</v>
      </c>
      <c r="F102" s="1"/>
      <c r="G102" s="1"/>
      <c r="H102" s="1"/>
      <c r="I102" s="1"/>
      <c r="J102" s="1"/>
      <c r="K102" s="1"/>
      <c r="L102" s="1"/>
      <c r="M102" s="1"/>
      <c r="N102" s="1">
        <f t="shared" si="10"/>
        <v>44</v>
      </c>
      <c r="O102" s="1"/>
    </row>
    <row r="103" spans="1:15" x14ac:dyDescent="0.3">
      <c r="A103" s="1" t="s">
        <v>398</v>
      </c>
      <c r="B103" s="18" t="s">
        <v>15</v>
      </c>
      <c r="C103" s="1" t="s">
        <v>381</v>
      </c>
      <c r="D103" s="1"/>
      <c r="E103" s="1"/>
      <c r="F103" s="1"/>
      <c r="G103" s="1"/>
      <c r="H103" s="24">
        <v>50</v>
      </c>
      <c r="I103" s="1"/>
      <c r="J103" s="1"/>
      <c r="K103" s="1"/>
      <c r="L103" s="1"/>
      <c r="M103" s="1"/>
      <c r="N103" s="1">
        <f t="shared" si="10"/>
        <v>50</v>
      </c>
      <c r="O103" s="1"/>
    </row>
    <row r="104" spans="1:15" x14ac:dyDescent="0.3">
      <c r="A104" s="1" t="s">
        <v>174</v>
      </c>
      <c r="B104" s="8" t="s">
        <v>162</v>
      </c>
      <c r="C104" s="26" t="s">
        <v>113</v>
      </c>
      <c r="D104" s="1"/>
      <c r="E104" s="24">
        <v>21</v>
      </c>
      <c r="F104" s="24">
        <v>45</v>
      </c>
      <c r="G104" s="24">
        <v>45</v>
      </c>
      <c r="H104" s="24">
        <v>58</v>
      </c>
      <c r="I104" s="24">
        <v>45</v>
      </c>
      <c r="J104" s="24">
        <v>40</v>
      </c>
      <c r="K104" s="24">
        <v>40</v>
      </c>
      <c r="L104" s="24">
        <v>40</v>
      </c>
      <c r="M104" s="24">
        <f>25*2</f>
        <v>50</v>
      </c>
      <c r="N104" s="1">
        <f t="shared" si="10"/>
        <v>384</v>
      </c>
      <c r="O104" s="1"/>
    </row>
    <row r="105" spans="1:15" x14ac:dyDescent="0.3">
      <c r="A105" s="1" t="s">
        <v>208</v>
      </c>
      <c r="B105" s="29" t="s">
        <v>193</v>
      </c>
      <c r="C105" s="26" t="s">
        <v>113</v>
      </c>
      <c r="D105" s="1"/>
      <c r="E105" s="1">
        <v>13</v>
      </c>
      <c r="F105" s="1"/>
      <c r="G105" s="1"/>
      <c r="H105" s="1"/>
      <c r="I105" s="1"/>
      <c r="J105" s="1"/>
      <c r="K105" s="1"/>
      <c r="L105" s="1"/>
      <c r="M105" s="1"/>
      <c r="N105" s="1">
        <v>13</v>
      </c>
      <c r="O105" s="1"/>
    </row>
    <row r="106" spans="1:15" x14ac:dyDescent="0.3">
      <c r="A106" s="1" t="s">
        <v>225</v>
      </c>
      <c r="B106" s="29" t="s">
        <v>193</v>
      </c>
      <c r="C106" s="26" t="s">
        <v>113</v>
      </c>
      <c r="D106" s="1"/>
      <c r="E106" s="1">
        <v>1</v>
      </c>
      <c r="F106" s="1"/>
      <c r="G106" s="1"/>
      <c r="H106" s="1"/>
      <c r="I106" s="1"/>
      <c r="J106" s="1"/>
      <c r="K106" s="1"/>
      <c r="L106" s="1"/>
      <c r="M106" s="24">
        <v>30</v>
      </c>
      <c r="N106" s="1">
        <v>31</v>
      </c>
      <c r="O106" s="1"/>
    </row>
    <row r="107" spans="1:15" x14ac:dyDescent="0.3">
      <c r="A107" s="1" t="s">
        <v>45</v>
      </c>
      <c r="B107" s="20" t="s">
        <v>16</v>
      </c>
      <c r="C107" s="19" t="s">
        <v>8</v>
      </c>
      <c r="D107" s="1">
        <v>13</v>
      </c>
      <c r="E107" s="1"/>
      <c r="F107" s="1"/>
      <c r="G107" s="1"/>
      <c r="H107" s="1">
        <v>34</v>
      </c>
      <c r="I107" s="1"/>
      <c r="J107" s="1"/>
      <c r="K107" s="1"/>
      <c r="L107" s="1"/>
      <c r="M107" s="1">
        <v>26</v>
      </c>
      <c r="N107" s="1">
        <v>73</v>
      </c>
      <c r="O107" s="1"/>
    </row>
    <row r="108" spans="1:15" x14ac:dyDescent="0.3">
      <c r="A108" s="1" t="s">
        <v>402</v>
      </c>
      <c r="B108" s="18" t="s">
        <v>16</v>
      </c>
      <c r="C108" s="19" t="s">
        <v>8</v>
      </c>
      <c r="D108" s="1">
        <v>10</v>
      </c>
      <c r="E108" s="1">
        <v>4</v>
      </c>
      <c r="F108" s="1"/>
      <c r="G108" s="1"/>
      <c r="H108" s="1"/>
      <c r="I108" s="1"/>
      <c r="J108" s="1"/>
      <c r="K108" s="24">
        <v>37</v>
      </c>
      <c r="L108" s="1">
        <v>28</v>
      </c>
      <c r="M108" s="24">
        <v>34</v>
      </c>
      <c r="N108" s="1">
        <v>113</v>
      </c>
      <c r="O108" s="1"/>
    </row>
    <row r="109" spans="1:15" x14ac:dyDescent="0.3">
      <c r="A109" s="1" t="s">
        <v>84</v>
      </c>
      <c r="B109" s="18" t="s">
        <v>16</v>
      </c>
      <c r="C109" s="19" t="s">
        <v>8</v>
      </c>
      <c r="D109" s="1">
        <v>9</v>
      </c>
      <c r="E109" s="1"/>
      <c r="F109" s="1"/>
      <c r="G109" s="1"/>
      <c r="H109" s="1"/>
      <c r="I109" s="1"/>
      <c r="J109" s="1"/>
      <c r="K109" s="1">
        <v>34</v>
      </c>
      <c r="L109" s="1"/>
      <c r="M109" s="1"/>
      <c r="N109" s="1">
        <v>43</v>
      </c>
      <c r="O109" s="1"/>
    </row>
    <row r="110" spans="1:15" x14ac:dyDescent="0.3">
      <c r="A110" s="1" t="s">
        <v>484</v>
      </c>
      <c r="B110" s="29" t="s">
        <v>240</v>
      </c>
      <c r="C110" s="1" t="s">
        <v>485</v>
      </c>
      <c r="D110" s="1"/>
      <c r="E110" s="1"/>
      <c r="F110" s="1"/>
      <c r="G110" s="1"/>
      <c r="H110" s="1"/>
      <c r="I110" s="24">
        <v>50</v>
      </c>
      <c r="J110" s="24">
        <v>50</v>
      </c>
      <c r="K110" s="24">
        <v>50</v>
      </c>
      <c r="L110" s="66">
        <v>50</v>
      </c>
      <c r="M110" s="1"/>
      <c r="N110">
        <f t="shared" ref="N110" si="11">SUM(D110:M110)</f>
        <v>200</v>
      </c>
    </row>
    <row r="111" spans="1:15" x14ac:dyDescent="0.3">
      <c r="A111" s="1" t="s">
        <v>208</v>
      </c>
      <c r="B111" s="29" t="s">
        <v>193</v>
      </c>
      <c r="C111" s="26" t="s">
        <v>113</v>
      </c>
      <c r="D111" s="1"/>
      <c r="E111" s="1">
        <v>13</v>
      </c>
      <c r="F111" s="1"/>
      <c r="G111" s="1"/>
      <c r="H111" s="1"/>
      <c r="I111" s="1"/>
      <c r="J111" s="1"/>
      <c r="K111" s="1"/>
      <c r="L111" s="1"/>
      <c r="M111" s="1"/>
      <c r="N111" s="1">
        <f t="shared" ref="N111:N123" si="12">SUM(D111:M111)</f>
        <v>13</v>
      </c>
      <c r="O111" s="1"/>
    </row>
    <row r="112" spans="1:15" x14ac:dyDescent="0.3">
      <c r="A112" s="1" t="s">
        <v>220</v>
      </c>
      <c r="B112" s="29" t="s">
        <v>193</v>
      </c>
      <c r="C112" s="26" t="s">
        <v>113</v>
      </c>
      <c r="D112" s="1"/>
      <c r="E112" s="1">
        <v>4</v>
      </c>
      <c r="F112" s="1"/>
      <c r="G112" s="1"/>
      <c r="H112" s="1"/>
      <c r="I112" s="1"/>
      <c r="J112" s="1"/>
      <c r="K112" s="1"/>
      <c r="L112" s="1"/>
      <c r="M112" s="1"/>
      <c r="N112" s="1">
        <f t="shared" si="12"/>
        <v>4</v>
      </c>
      <c r="O112" s="1"/>
    </row>
    <row r="113" spans="1:16" x14ac:dyDescent="0.3">
      <c r="A113" s="1" t="s">
        <v>225</v>
      </c>
      <c r="B113" s="29" t="s">
        <v>193</v>
      </c>
      <c r="C113" s="26" t="s">
        <v>113</v>
      </c>
      <c r="D113" s="1"/>
      <c r="E113" s="1">
        <v>1</v>
      </c>
      <c r="F113" s="1"/>
      <c r="G113" s="1"/>
      <c r="H113" s="1"/>
      <c r="I113" s="1"/>
      <c r="J113" s="1"/>
      <c r="K113" s="1"/>
      <c r="L113" s="1"/>
      <c r="M113" s="1"/>
      <c r="N113" s="1">
        <f t="shared" si="12"/>
        <v>1</v>
      </c>
      <c r="O113" s="1"/>
    </row>
    <row r="114" spans="1:16" x14ac:dyDescent="0.3">
      <c r="A114" s="37" t="s">
        <v>641</v>
      </c>
      <c r="B114" s="8" t="s">
        <v>17</v>
      </c>
      <c r="C114" s="26" t="s">
        <v>8</v>
      </c>
      <c r="D114" s="1"/>
      <c r="E114" s="32">
        <v>28</v>
      </c>
      <c r="F114" s="24">
        <v>50</v>
      </c>
      <c r="G114" s="72">
        <v>70</v>
      </c>
      <c r="H114" s="24">
        <v>65</v>
      </c>
      <c r="I114" s="24">
        <v>45</v>
      </c>
      <c r="J114" s="24">
        <v>45</v>
      </c>
      <c r="K114" s="24">
        <v>50</v>
      </c>
      <c r="L114" s="1"/>
      <c r="M114" s="24">
        <v>75</v>
      </c>
      <c r="N114" s="1">
        <f t="shared" si="12"/>
        <v>428</v>
      </c>
      <c r="O114" s="1"/>
    </row>
    <row r="115" spans="1:16" x14ac:dyDescent="0.3">
      <c r="A115" s="1" t="s">
        <v>642</v>
      </c>
      <c r="B115" s="8" t="s">
        <v>17</v>
      </c>
      <c r="C115" s="26" t="s">
        <v>8</v>
      </c>
      <c r="D115" s="1"/>
      <c r="E115" s="30">
        <v>17</v>
      </c>
      <c r="F115" s="24">
        <v>40</v>
      </c>
      <c r="G115" s="72">
        <v>44</v>
      </c>
      <c r="H115" s="1">
        <v>48</v>
      </c>
      <c r="I115" s="1">
        <v>37</v>
      </c>
      <c r="J115" s="1"/>
      <c r="K115" s="1"/>
      <c r="L115" s="1"/>
      <c r="M115" s="1"/>
      <c r="N115" s="1">
        <f t="shared" si="12"/>
        <v>186</v>
      </c>
      <c r="O115" s="1"/>
    </row>
    <row r="116" spans="1:16" x14ac:dyDescent="0.3">
      <c r="A116" s="1" t="s">
        <v>643</v>
      </c>
      <c r="B116" s="8" t="s">
        <v>17</v>
      </c>
      <c r="C116" s="26" t="s">
        <v>8</v>
      </c>
      <c r="D116" s="1"/>
      <c r="E116" s="30">
        <v>13</v>
      </c>
      <c r="F116" s="1"/>
      <c r="G116" s="1"/>
      <c r="H116" s="1">
        <v>37</v>
      </c>
      <c r="I116" s="1"/>
      <c r="J116" s="1"/>
      <c r="K116" s="1">
        <v>34</v>
      </c>
      <c r="L116" s="1"/>
      <c r="M116" s="1"/>
      <c r="N116" s="1">
        <f t="shared" si="12"/>
        <v>84</v>
      </c>
      <c r="O116" s="1"/>
    </row>
    <row r="117" spans="1:16" x14ac:dyDescent="0.3">
      <c r="A117" s="1" t="s">
        <v>327</v>
      </c>
      <c r="B117" s="8" t="s">
        <v>17</v>
      </c>
      <c r="C117" s="26" t="s">
        <v>8</v>
      </c>
      <c r="D117" s="1"/>
      <c r="E117" s="30">
        <v>9</v>
      </c>
      <c r="F117" s="1"/>
      <c r="G117" s="1">
        <v>34</v>
      </c>
      <c r="H117" s="1"/>
      <c r="I117" s="1"/>
      <c r="J117" s="1">
        <v>28</v>
      </c>
      <c r="K117" s="1">
        <v>37</v>
      </c>
      <c r="L117" s="1"/>
      <c r="M117" s="1"/>
      <c r="N117" s="1">
        <f t="shared" si="12"/>
        <v>108</v>
      </c>
      <c r="O117" s="1"/>
    </row>
    <row r="118" spans="1:16" x14ac:dyDescent="0.3">
      <c r="A118" s="1" t="s">
        <v>88</v>
      </c>
      <c r="B118" s="18" t="s">
        <v>17</v>
      </c>
      <c r="C118" s="19" t="s">
        <v>8</v>
      </c>
      <c r="D118" s="24">
        <v>17</v>
      </c>
      <c r="E118" s="1"/>
      <c r="F118" s="1"/>
      <c r="G118" s="1"/>
      <c r="H118" s="1"/>
      <c r="I118" s="1"/>
      <c r="J118" s="1"/>
      <c r="K118" s="1"/>
      <c r="L118" s="1"/>
      <c r="M118" s="1"/>
      <c r="N118" s="1">
        <f t="shared" si="12"/>
        <v>17</v>
      </c>
      <c r="O118" s="1"/>
    </row>
    <row r="119" spans="1:16" x14ac:dyDescent="0.3">
      <c r="A119" s="1" t="s">
        <v>645</v>
      </c>
      <c r="B119" s="8" t="s">
        <v>466</v>
      </c>
      <c r="C119" s="26" t="s">
        <v>8</v>
      </c>
      <c r="D119" s="1"/>
      <c r="E119" s="32">
        <v>31</v>
      </c>
      <c r="F119" s="24">
        <v>50</v>
      </c>
      <c r="G119" s="72">
        <v>56</v>
      </c>
      <c r="H119" s="24">
        <v>70</v>
      </c>
      <c r="I119" s="1">
        <v>36</v>
      </c>
      <c r="J119" s="1"/>
      <c r="K119" s="1"/>
      <c r="L119" s="1"/>
      <c r="M119" s="24">
        <v>65</v>
      </c>
      <c r="N119" s="1">
        <f t="shared" si="12"/>
        <v>308</v>
      </c>
      <c r="O119" s="1"/>
    </row>
    <row r="120" spans="1:16" x14ac:dyDescent="0.3">
      <c r="A120" s="8" t="s">
        <v>654</v>
      </c>
      <c r="B120" s="8" t="s">
        <v>31</v>
      </c>
      <c r="C120" s="26" t="s">
        <v>8</v>
      </c>
      <c r="D120" s="8"/>
      <c r="E120" s="32">
        <v>45</v>
      </c>
      <c r="F120" s="8"/>
      <c r="G120" s="24">
        <v>90</v>
      </c>
      <c r="H120" s="24">
        <v>100</v>
      </c>
      <c r="I120" s="1"/>
      <c r="J120" s="1"/>
      <c r="K120" s="1"/>
      <c r="L120" s="24">
        <v>50</v>
      </c>
      <c r="M120" s="1"/>
      <c r="N120" s="1">
        <f t="shared" si="12"/>
        <v>285</v>
      </c>
      <c r="O120" s="1"/>
    </row>
    <row r="121" spans="1:16" x14ac:dyDescent="0.3">
      <c r="A121" s="8" t="s">
        <v>556</v>
      </c>
      <c r="B121" s="8" t="s">
        <v>31</v>
      </c>
      <c r="C121" s="26" t="s">
        <v>8</v>
      </c>
      <c r="D121" s="8"/>
      <c r="E121" s="30"/>
      <c r="F121" s="8"/>
      <c r="G121" s="1"/>
      <c r="H121" s="1"/>
      <c r="I121" s="1"/>
      <c r="J121" s="1">
        <v>31</v>
      </c>
      <c r="K121" s="24">
        <v>45</v>
      </c>
      <c r="L121" s="24">
        <v>34</v>
      </c>
      <c r="M121" s="1"/>
      <c r="N121" s="1">
        <f t="shared" si="12"/>
        <v>110</v>
      </c>
      <c r="O121" s="1"/>
    </row>
    <row r="122" spans="1:16" x14ac:dyDescent="0.3">
      <c r="A122" s="1" t="s">
        <v>294</v>
      </c>
      <c r="B122" s="8" t="s">
        <v>299</v>
      </c>
      <c r="C122" s="1" t="s">
        <v>485</v>
      </c>
      <c r="D122" s="1"/>
      <c r="E122" s="1"/>
      <c r="F122" s="24">
        <v>45</v>
      </c>
      <c r="G122" s="72">
        <v>52</v>
      </c>
      <c r="H122" s="24">
        <v>50</v>
      </c>
      <c r="I122" s="24">
        <v>50</v>
      </c>
      <c r="J122" s="24">
        <v>54</v>
      </c>
      <c r="K122" s="24">
        <v>40</v>
      </c>
      <c r="L122" s="24">
        <v>45</v>
      </c>
      <c r="M122" s="1"/>
      <c r="N122" s="1">
        <f t="shared" si="12"/>
        <v>336</v>
      </c>
      <c r="O122" s="1"/>
    </row>
    <row r="123" spans="1:16" x14ac:dyDescent="0.3">
      <c r="A123" s="1" t="s">
        <v>34</v>
      </c>
      <c r="B123" s="18" t="s">
        <v>37</v>
      </c>
      <c r="C123" s="19" t="s">
        <v>8</v>
      </c>
      <c r="D123" s="24">
        <v>25</v>
      </c>
      <c r="E123" s="24">
        <v>23</v>
      </c>
      <c r="F123" s="24">
        <v>50</v>
      </c>
      <c r="G123" s="72">
        <v>50</v>
      </c>
      <c r="H123" s="1"/>
      <c r="I123" s="24">
        <v>50</v>
      </c>
      <c r="J123" s="1">
        <v>36</v>
      </c>
      <c r="K123" s="24">
        <v>50</v>
      </c>
      <c r="L123" s="1"/>
      <c r="M123" s="24">
        <v>60</v>
      </c>
      <c r="N123" s="1">
        <f t="shared" si="12"/>
        <v>344</v>
      </c>
    </row>
    <row r="124" spans="1:16" x14ac:dyDescent="0.3">
      <c r="C124" s="1" t="s">
        <v>55</v>
      </c>
      <c r="D124" s="1" cm="1">
        <f t="array" ref="D124">SUMPRODUCT(LARGE(D93:D123,{1;2;3;4;5;6;7}))</f>
        <v>151</v>
      </c>
      <c r="E124" s="1" cm="1">
        <f t="array" ref="E124">SUMPRODUCT(LARGE(E93:E123,{1;2;3;4;5;6;7}))</f>
        <v>194</v>
      </c>
      <c r="F124" s="1" cm="1">
        <f t="array" ref="F124">SUMPRODUCT(LARGE(F93:F123,{1;2;3;4;5;6;7}))</f>
        <v>330</v>
      </c>
      <c r="G124" s="1" cm="1">
        <f t="array" ref="G124">SUMPRODUCT(LARGE(G93:G123,{1;2;3;4;5;6;7}))</f>
        <v>418</v>
      </c>
      <c r="H124" s="1" cm="1">
        <f t="array" ref="H124">SUMPRODUCT(LARGE(H93:H123,{1;2;3;4;5;6;7}))</f>
        <v>443</v>
      </c>
      <c r="I124" s="1" cm="1">
        <f t="array" ref="I124">SUMPRODUCT(LARGE(I93:I123,{1;2;3;4;5;6;7}))</f>
        <v>340</v>
      </c>
      <c r="J124" s="1" cm="1">
        <f t="array" ref="J124">SUMPRODUCT(LARGE(J93:J123,{1;2;3;4;5;6;7}))</f>
        <v>324</v>
      </c>
      <c r="K124" s="1" cm="1">
        <f t="array" ref="K124">SUMPRODUCT(LARGE(K93:K123,{1;2;3;4;5;6;7}))</f>
        <v>312</v>
      </c>
      <c r="L124" s="1" cm="1">
        <f t="array" ref="L124">SUMPRODUCT(LARGE(L93:L123,{1;2;3;4;5;6;7}))</f>
        <v>319</v>
      </c>
      <c r="M124" s="1" cm="1">
        <f t="array" ref="M124">SUMPRODUCT(LARGE(M93:M123,{1;2;3;4;5;6;7}))</f>
        <v>364</v>
      </c>
      <c r="P124" s="16">
        <f>SUM(D124:M124)</f>
        <v>3195</v>
      </c>
    </row>
  </sheetData>
  <conditionalFormatting sqref="A29:A30 A25:A27 A49 A32:A46">
    <cfRule type="duplicateValues" dxfId="54" priority="283"/>
  </conditionalFormatting>
  <conditionalFormatting sqref="A36:A46 A49">
    <cfRule type="duplicateValues" dxfId="53" priority="174"/>
  </conditionalFormatting>
  <conditionalFormatting sqref="A37">
    <cfRule type="duplicateValues" dxfId="52" priority="161"/>
  </conditionalFormatting>
  <conditionalFormatting sqref="A38:A46 A36 A49">
    <cfRule type="duplicateValues" dxfId="51" priority="166"/>
    <cfRule type="duplicateValues" dxfId="50" priority="171"/>
    <cfRule type="duplicateValues" dxfId="49" priority="172"/>
  </conditionalFormatting>
  <conditionalFormatting sqref="A47:A48">
    <cfRule type="duplicateValues" dxfId="48" priority="14"/>
    <cfRule type="duplicateValues" dxfId="47" priority="15"/>
    <cfRule type="duplicateValues" dxfId="46" priority="16"/>
    <cfRule type="duplicateValues" dxfId="45" priority="17"/>
  </conditionalFormatting>
  <conditionalFormatting sqref="A49 A36">
    <cfRule type="duplicateValues" dxfId="44" priority="167"/>
    <cfRule type="duplicateValues" dxfId="43" priority="168"/>
  </conditionalFormatting>
  <conditionalFormatting sqref="A58 A53 A60">
    <cfRule type="duplicateValues" dxfId="42" priority="183"/>
    <cfRule type="duplicateValues" dxfId="41" priority="184"/>
    <cfRule type="duplicateValues" dxfId="40" priority="187"/>
  </conditionalFormatting>
  <conditionalFormatting sqref="A60 A53">
    <cfRule type="duplicateValues" dxfId="39" priority="280"/>
    <cfRule type="duplicateValues" dxfId="38" priority="281"/>
    <cfRule type="duplicateValues" dxfId="37" priority="282"/>
  </conditionalFormatting>
  <conditionalFormatting sqref="A76">
    <cfRule type="duplicateValues" dxfId="36" priority="2"/>
    <cfRule type="duplicateValues" dxfId="35" priority="3"/>
    <cfRule type="duplicateValues" dxfId="34" priority="4"/>
    <cfRule type="duplicateValues" dxfId="33" priority="5"/>
    <cfRule type="duplicateValues" dxfId="32" priority="6"/>
    <cfRule type="duplicateValues" dxfId="31" priority="7"/>
  </conditionalFormatting>
  <conditionalFormatting sqref="A79 A73 A70">
    <cfRule type="duplicateValues" dxfId="30" priority="284"/>
    <cfRule type="duplicateValues" dxfId="29" priority="285"/>
    <cfRule type="duplicateValues" dxfId="28" priority="286"/>
  </conditionalFormatting>
  <conditionalFormatting sqref="A79 A73">
    <cfRule type="duplicateValues" dxfId="27" priority="210"/>
    <cfRule type="duplicateValues" dxfId="26" priority="211"/>
    <cfRule type="duplicateValues" dxfId="25" priority="212"/>
  </conditionalFormatting>
  <conditionalFormatting sqref="A91 A85:A89">
    <cfRule type="duplicateValues" dxfId="24" priority="213"/>
    <cfRule type="duplicateValues" dxfId="23" priority="214"/>
    <cfRule type="duplicateValues" dxfId="22" priority="219"/>
  </conditionalFormatting>
  <conditionalFormatting sqref="A93">
    <cfRule type="duplicateValues" dxfId="21" priority="27"/>
  </conditionalFormatting>
  <conditionalFormatting sqref="A103">
    <cfRule type="duplicateValues" dxfId="20" priority="25"/>
    <cfRule type="duplicateValues" dxfId="19" priority="26"/>
  </conditionalFormatting>
  <conditionalFormatting sqref="A104:A106">
    <cfRule type="duplicateValues" dxfId="18" priority="22"/>
    <cfRule type="duplicateValues" dxfId="17" priority="23"/>
    <cfRule type="duplicateValues" dxfId="16" priority="24"/>
  </conditionalFormatting>
  <conditionalFormatting sqref="A110">
    <cfRule type="duplicateValues" dxfId="15" priority="18"/>
    <cfRule type="duplicateValues" dxfId="14" priority="19"/>
    <cfRule type="duplicateValues" dxfId="13" priority="20"/>
    <cfRule type="duplicateValues" dxfId="12" priority="21"/>
  </conditionalFormatting>
  <conditionalFormatting sqref="A111:A117 A119:A121">
    <cfRule type="duplicateValues" dxfId="11" priority="240"/>
    <cfRule type="duplicateValues" dxfId="10" priority="260"/>
    <cfRule type="duplicateValues" dxfId="9" priority="261"/>
  </conditionalFormatting>
  <conditionalFormatting sqref="A114:A117 A119:A121">
    <cfRule type="duplicateValues" dxfId="8" priority="272"/>
    <cfRule type="duplicateValues" dxfId="7" priority="273"/>
  </conditionalFormatting>
  <conditionalFormatting sqref="A122">
    <cfRule type="duplicateValues" dxfId="6" priority="8"/>
    <cfRule type="duplicateValues" dxfId="5" priority="9"/>
    <cfRule type="duplicateValues" dxfId="4" priority="10"/>
    <cfRule type="duplicateValues" dxfId="3" priority="11"/>
    <cfRule type="duplicateValues" dxfId="2" priority="12"/>
    <cfRule type="duplicateValues" dxfId="1" priority="13"/>
  </conditionalFormatting>
  <conditionalFormatting sqref="A31 D31 G31">
    <cfRule type="duplicateValues" dxfId="0" priority="1"/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01E8E-1CE9-4B6A-9F9D-CFCCCC09E5F7}">
  <dimension ref="A1:N803"/>
  <sheetViews>
    <sheetView topLeftCell="A3" zoomScale="80" zoomScaleNormal="80" workbookViewId="0">
      <selection activeCell="A26" sqref="A26:XFD26"/>
    </sheetView>
  </sheetViews>
  <sheetFormatPr defaultRowHeight="14.4" x14ac:dyDescent="0.3"/>
  <cols>
    <col min="1" max="1" width="19" style="1" customWidth="1"/>
    <col min="2" max="2" width="9.21875" style="1"/>
    <col min="3" max="3" width="21.5546875" style="1" customWidth="1"/>
    <col min="4" max="12" width="9.21875" style="1"/>
    <col min="14" max="14" width="12.777343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A2"/>
      <c r="B2"/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A3"/>
      <c r="B3"/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117</v>
      </c>
      <c r="B5" s="18" t="s">
        <v>104</v>
      </c>
      <c r="C5" s="19" t="s">
        <v>106</v>
      </c>
      <c r="D5" s="1">
        <v>25</v>
      </c>
      <c r="E5" s="1">
        <v>25</v>
      </c>
      <c r="F5" s="57">
        <v>50</v>
      </c>
      <c r="G5" s="57">
        <v>50</v>
      </c>
      <c r="H5" s="57">
        <v>50</v>
      </c>
      <c r="J5" s="57">
        <v>50</v>
      </c>
      <c r="K5" s="57">
        <v>50</v>
      </c>
      <c r="L5" s="57">
        <v>50</v>
      </c>
      <c r="M5" s="1"/>
      <c r="N5" s="56">
        <f>L5+K5+J5+H5+G5+F5</f>
        <v>300</v>
      </c>
    </row>
    <row r="6" spans="1:14" x14ac:dyDescent="0.3">
      <c r="A6" s="1" t="s">
        <v>118</v>
      </c>
      <c r="B6" s="18" t="s">
        <v>104</v>
      </c>
      <c r="C6" s="19" t="s">
        <v>107</v>
      </c>
      <c r="D6" s="1">
        <v>23</v>
      </c>
      <c r="E6" s="57">
        <v>23</v>
      </c>
      <c r="H6" s="57">
        <v>45</v>
      </c>
      <c r="I6" s="57">
        <v>50</v>
      </c>
      <c r="J6" s="57">
        <v>45</v>
      </c>
      <c r="L6" s="57">
        <v>45</v>
      </c>
      <c r="M6" s="57">
        <f>25*2</f>
        <v>50</v>
      </c>
      <c r="N6" s="56">
        <f>M6+L6+J6+I6+H6+E6</f>
        <v>258</v>
      </c>
    </row>
    <row r="7" spans="1:14" x14ac:dyDescent="0.3">
      <c r="A7" s="1" t="s">
        <v>119</v>
      </c>
      <c r="B7" s="18" t="s">
        <v>104</v>
      </c>
      <c r="C7" s="19" t="s">
        <v>108</v>
      </c>
      <c r="E7" s="1">
        <v>21</v>
      </c>
      <c r="M7" s="1"/>
      <c r="N7">
        <f>SUM(D7:M7)</f>
        <v>21</v>
      </c>
    </row>
    <row r="8" spans="1:14" x14ac:dyDescent="0.3">
      <c r="A8" s="1" t="s">
        <v>120</v>
      </c>
      <c r="B8" s="18" t="s">
        <v>104</v>
      </c>
      <c r="C8" s="19" t="s">
        <v>109</v>
      </c>
      <c r="D8" s="1">
        <v>21</v>
      </c>
      <c r="E8" s="1">
        <v>19</v>
      </c>
      <c r="G8" s="57">
        <v>45</v>
      </c>
      <c r="I8" s="57">
        <v>45</v>
      </c>
      <c r="J8" s="57">
        <v>40</v>
      </c>
      <c r="K8" s="57">
        <v>45</v>
      </c>
      <c r="L8" s="57">
        <v>34</v>
      </c>
      <c r="M8" s="57">
        <f>23*2</f>
        <v>46</v>
      </c>
      <c r="N8" s="56">
        <f>M8+K8+I8+G8+J8+L8</f>
        <v>255</v>
      </c>
    </row>
    <row r="9" spans="1:14" x14ac:dyDescent="0.3">
      <c r="A9" s="1" t="s">
        <v>121</v>
      </c>
      <c r="B9" s="18" t="s">
        <v>104</v>
      </c>
      <c r="C9" s="19" t="s">
        <v>110</v>
      </c>
      <c r="D9" s="1">
        <v>19</v>
      </c>
      <c r="E9" s="1">
        <v>17</v>
      </c>
      <c r="H9" s="1">
        <v>40</v>
      </c>
      <c r="L9" s="1">
        <v>40</v>
      </c>
      <c r="M9" s="1"/>
      <c r="N9">
        <f>SUM(D9:M9)</f>
        <v>116</v>
      </c>
    </row>
    <row r="10" spans="1:14" x14ac:dyDescent="0.3">
      <c r="A10" s="1" t="s">
        <v>122</v>
      </c>
      <c r="B10" s="18" t="s">
        <v>104</v>
      </c>
      <c r="C10" s="19" t="s">
        <v>111</v>
      </c>
      <c r="E10" s="1">
        <v>15</v>
      </c>
      <c r="M10" s="1"/>
      <c r="N10">
        <f t="shared" ref="N10:N32" si="0">SUM(D10:M10)</f>
        <v>15</v>
      </c>
    </row>
    <row r="11" spans="1:14" x14ac:dyDescent="0.3">
      <c r="A11" s="1" t="s">
        <v>124</v>
      </c>
      <c r="B11" s="18" t="s">
        <v>104</v>
      </c>
      <c r="C11" s="19" t="s">
        <v>112</v>
      </c>
      <c r="E11" s="1">
        <v>13</v>
      </c>
      <c r="H11" s="1">
        <v>37</v>
      </c>
      <c r="I11" s="1">
        <v>40</v>
      </c>
      <c r="J11" s="1">
        <v>34</v>
      </c>
      <c r="M11" s="1"/>
      <c r="N11">
        <f t="shared" si="0"/>
        <v>124</v>
      </c>
    </row>
    <row r="12" spans="1:14" x14ac:dyDescent="0.3">
      <c r="A12" s="1" t="s">
        <v>126</v>
      </c>
      <c r="B12" s="18" t="s">
        <v>104</v>
      </c>
      <c r="C12" s="19" t="s">
        <v>113</v>
      </c>
      <c r="D12" s="1">
        <v>13</v>
      </c>
      <c r="E12" s="1">
        <v>11</v>
      </c>
      <c r="H12" s="1">
        <v>34</v>
      </c>
      <c r="M12" s="1"/>
      <c r="N12">
        <f t="shared" si="0"/>
        <v>58</v>
      </c>
    </row>
    <row r="13" spans="1:14" x14ac:dyDescent="0.3">
      <c r="A13" s="1" t="s">
        <v>127</v>
      </c>
      <c r="B13" s="18" t="s">
        <v>104</v>
      </c>
      <c r="C13" s="19" t="s">
        <v>108</v>
      </c>
      <c r="E13" s="1">
        <v>10</v>
      </c>
      <c r="M13" s="1"/>
      <c r="N13">
        <f t="shared" si="0"/>
        <v>10</v>
      </c>
    </row>
    <row r="14" spans="1:14" x14ac:dyDescent="0.3">
      <c r="A14" s="1" t="s">
        <v>128</v>
      </c>
      <c r="B14" s="18" t="s">
        <v>104</v>
      </c>
      <c r="C14" s="19" t="s">
        <v>108</v>
      </c>
      <c r="E14" s="1">
        <v>9</v>
      </c>
      <c r="M14" s="1"/>
      <c r="N14">
        <f t="shared" si="0"/>
        <v>9</v>
      </c>
    </row>
    <row r="15" spans="1:14" x14ac:dyDescent="0.3">
      <c r="A15" s="1" t="s">
        <v>129</v>
      </c>
      <c r="B15" s="18" t="s">
        <v>104</v>
      </c>
      <c r="C15" s="19" t="s">
        <v>114</v>
      </c>
      <c r="E15" s="1">
        <v>8</v>
      </c>
      <c r="M15" s="1"/>
      <c r="N15">
        <f t="shared" si="0"/>
        <v>8</v>
      </c>
    </row>
    <row r="16" spans="1:14" x14ac:dyDescent="0.3">
      <c r="A16" s="1" t="s">
        <v>131</v>
      </c>
      <c r="B16" s="18" t="s">
        <v>104</v>
      </c>
      <c r="C16" s="19" t="s">
        <v>112</v>
      </c>
      <c r="E16" s="1">
        <v>7</v>
      </c>
      <c r="M16" s="1"/>
      <c r="N16">
        <f t="shared" si="0"/>
        <v>7</v>
      </c>
    </row>
    <row r="17" spans="1:14" x14ac:dyDescent="0.3">
      <c r="A17" s="1" t="s">
        <v>132</v>
      </c>
      <c r="B17" s="18" t="s">
        <v>104</v>
      </c>
      <c r="C17" s="19" t="s">
        <v>112</v>
      </c>
      <c r="E17" s="1">
        <v>6</v>
      </c>
      <c r="H17" s="1">
        <v>31</v>
      </c>
      <c r="I17" s="1">
        <v>31</v>
      </c>
      <c r="M17" s="1"/>
      <c r="N17">
        <f t="shared" si="0"/>
        <v>68</v>
      </c>
    </row>
    <row r="18" spans="1:14" x14ac:dyDescent="0.3">
      <c r="A18" s="1" t="s">
        <v>7</v>
      </c>
      <c r="B18" s="8" t="s">
        <v>18</v>
      </c>
      <c r="C18" s="26" t="s">
        <v>43</v>
      </c>
      <c r="D18" s="1">
        <v>17</v>
      </c>
      <c r="I18" s="1">
        <v>37</v>
      </c>
      <c r="J18" s="1">
        <v>37</v>
      </c>
      <c r="L18" s="1">
        <v>31</v>
      </c>
      <c r="M18" s="1"/>
      <c r="N18">
        <f t="shared" si="0"/>
        <v>122</v>
      </c>
    </row>
    <row r="19" spans="1:14" x14ac:dyDescent="0.3">
      <c r="A19" s="1" t="s">
        <v>73</v>
      </c>
      <c r="B19" s="8" t="s">
        <v>18</v>
      </c>
      <c r="C19" s="26" t="s">
        <v>50</v>
      </c>
      <c r="D19" s="1">
        <v>15</v>
      </c>
      <c r="M19" s="1"/>
      <c r="N19">
        <f t="shared" si="0"/>
        <v>15</v>
      </c>
    </row>
    <row r="20" spans="1:14" x14ac:dyDescent="0.3">
      <c r="A20" s="1" t="s">
        <v>74</v>
      </c>
      <c r="B20" s="8" t="s">
        <v>18</v>
      </c>
      <c r="C20" s="26" t="s">
        <v>60</v>
      </c>
      <c r="D20" s="1">
        <v>11</v>
      </c>
      <c r="M20" s="1"/>
      <c r="N20">
        <f t="shared" si="0"/>
        <v>11</v>
      </c>
    </row>
    <row r="21" spans="1:14" x14ac:dyDescent="0.3">
      <c r="A21" s="1" t="s">
        <v>75</v>
      </c>
      <c r="B21" s="8" t="s">
        <v>18</v>
      </c>
      <c r="C21" s="26" t="s">
        <v>50</v>
      </c>
      <c r="D21" s="1">
        <v>10</v>
      </c>
      <c r="M21" s="1"/>
      <c r="N21">
        <f t="shared" si="0"/>
        <v>10</v>
      </c>
    </row>
    <row r="22" spans="1:14" x14ac:dyDescent="0.3">
      <c r="A22" s="1" t="s">
        <v>76</v>
      </c>
      <c r="B22" s="8" t="s">
        <v>18</v>
      </c>
      <c r="C22" s="26" t="s">
        <v>58</v>
      </c>
      <c r="D22" s="1">
        <v>9</v>
      </c>
      <c r="I22" s="1">
        <v>25</v>
      </c>
      <c r="M22" s="1"/>
      <c r="N22">
        <f t="shared" si="0"/>
        <v>34</v>
      </c>
    </row>
    <row r="23" spans="1:14" x14ac:dyDescent="0.3">
      <c r="A23" s="1" t="s">
        <v>351</v>
      </c>
      <c r="B23" s="8" t="s">
        <v>18</v>
      </c>
      <c r="G23" s="1">
        <v>40</v>
      </c>
      <c r="M23" s="1"/>
      <c r="N23">
        <f t="shared" si="0"/>
        <v>40</v>
      </c>
    </row>
    <row r="24" spans="1:14" x14ac:dyDescent="0.3">
      <c r="A24" s="1" t="s">
        <v>384</v>
      </c>
      <c r="B24" s="8" t="s">
        <v>18</v>
      </c>
      <c r="C24" s="1" t="s">
        <v>385</v>
      </c>
      <c r="H24" s="1">
        <v>28</v>
      </c>
      <c r="K24" s="1">
        <v>40</v>
      </c>
      <c r="M24" s="1"/>
      <c r="N24">
        <f t="shared" si="0"/>
        <v>68</v>
      </c>
    </row>
    <row r="25" spans="1:14" x14ac:dyDescent="0.3">
      <c r="A25" s="1" t="s">
        <v>386</v>
      </c>
      <c r="B25" s="8" t="s">
        <v>18</v>
      </c>
      <c r="C25" s="1" t="s">
        <v>387</v>
      </c>
      <c r="H25" s="1">
        <v>25</v>
      </c>
      <c r="M25" s="1"/>
      <c r="N25">
        <f t="shared" si="0"/>
        <v>25</v>
      </c>
    </row>
    <row r="26" spans="1:14" x14ac:dyDescent="0.3">
      <c r="A26" s="1" t="s">
        <v>388</v>
      </c>
      <c r="B26" s="8" t="s">
        <v>18</v>
      </c>
      <c r="C26" s="1" t="s">
        <v>13</v>
      </c>
      <c r="H26" s="1">
        <v>22</v>
      </c>
      <c r="I26" s="1">
        <v>28</v>
      </c>
      <c r="J26" s="1">
        <v>31</v>
      </c>
      <c r="K26" s="1">
        <v>37</v>
      </c>
      <c r="L26" s="1">
        <v>28</v>
      </c>
      <c r="M26" s="1"/>
      <c r="N26">
        <f t="shared" si="0"/>
        <v>146</v>
      </c>
    </row>
    <row r="27" spans="1:14" x14ac:dyDescent="0.3">
      <c r="A27" s="1" t="s">
        <v>459</v>
      </c>
      <c r="B27" s="1" t="s">
        <v>18</v>
      </c>
      <c r="M27" s="1">
        <f>21*2</f>
        <v>42</v>
      </c>
      <c r="N27">
        <f t="shared" si="0"/>
        <v>42</v>
      </c>
    </row>
    <row r="28" spans="1:14" x14ac:dyDescent="0.3">
      <c r="A28" s="1" t="s">
        <v>475</v>
      </c>
      <c r="B28" s="8" t="s">
        <v>18</v>
      </c>
      <c r="I28" s="1">
        <v>34</v>
      </c>
      <c r="M28" s="1"/>
      <c r="N28">
        <f t="shared" si="0"/>
        <v>34</v>
      </c>
    </row>
    <row r="29" spans="1:14" x14ac:dyDescent="0.3">
      <c r="A29" s="1" t="s">
        <v>476</v>
      </c>
      <c r="B29" s="8" t="s">
        <v>18</v>
      </c>
      <c r="C29" s="1" t="s">
        <v>477</v>
      </c>
      <c r="I29" s="1">
        <v>22</v>
      </c>
      <c r="M29" s="1"/>
      <c r="N29">
        <f t="shared" si="0"/>
        <v>22</v>
      </c>
    </row>
    <row r="30" spans="1:14" x14ac:dyDescent="0.3">
      <c r="A30" s="1" t="s">
        <v>478</v>
      </c>
      <c r="B30" s="8" t="s">
        <v>18</v>
      </c>
      <c r="C30" s="1" t="s">
        <v>479</v>
      </c>
      <c r="I30" s="1">
        <v>20</v>
      </c>
      <c r="M30" s="1"/>
      <c r="N30">
        <f t="shared" si="0"/>
        <v>20</v>
      </c>
    </row>
    <row r="31" spans="1:14" x14ac:dyDescent="0.3">
      <c r="A31" s="1" t="s">
        <v>480</v>
      </c>
      <c r="B31" s="1" t="s">
        <v>18</v>
      </c>
      <c r="C31" s="1" t="s">
        <v>477</v>
      </c>
      <c r="I31" s="1">
        <v>18</v>
      </c>
      <c r="M31" s="1"/>
      <c r="N31">
        <f t="shared" si="0"/>
        <v>18</v>
      </c>
    </row>
    <row r="32" spans="1:14" x14ac:dyDescent="0.3">
      <c r="A32" s="1" t="s">
        <v>611</v>
      </c>
      <c r="B32" s="8" t="s">
        <v>18</v>
      </c>
      <c r="L32" s="1">
        <v>37</v>
      </c>
      <c r="M32" s="1"/>
      <c r="N32">
        <f t="shared" si="0"/>
        <v>37</v>
      </c>
    </row>
    <row r="33" customFormat="1" x14ac:dyDescent="0.3"/>
    <row r="34" customFormat="1" x14ac:dyDescent="0.3"/>
    <row r="35" customFormat="1" x14ac:dyDescent="0.3"/>
    <row r="36" customFormat="1" x14ac:dyDescent="0.3"/>
    <row r="37" customFormat="1" x14ac:dyDescent="0.3"/>
    <row r="38" customFormat="1" x14ac:dyDescent="0.3"/>
    <row r="39" customFormat="1" x14ac:dyDescent="0.3"/>
    <row r="40" customFormat="1" x14ac:dyDescent="0.3"/>
    <row r="41" customFormat="1" x14ac:dyDescent="0.3"/>
    <row r="42" customFormat="1" x14ac:dyDescent="0.3"/>
    <row r="43" customFormat="1" x14ac:dyDescent="0.3"/>
    <row r="44" customFormat="1" x14ac:dyDescent="0.3"/>
    <row r="45" customFormat="1" x14ac:dyDescent="0.3"/>
    <row r="46" customFormat="1" x14ac:dyDescent="0.3"/>
    <row r="47" customFormat="1" x14ac:dyDescent="0.3"/>
    <row r="48" customFormat="1" x14ac:dyDescent="0.3"/>
    <row r="49" customFormat="1" x14ac:dyDescent="0.3"/>
    <row r="50" customFormat="1" x14ac:dyDescent="0.3"/>
    <row r="51" customFormat="1" x14ac:dyDescent="0.3"/>
    <row r="52" customFormat="1" x14ac:dyDescent="0.3"/>
    <row r="53" customFormat="1" x14ac:dyDescent="0.3"/>
    <row r="54" customFormat="1" x14ac:dyDescent="0.3"/>
    <row r="55" customFormat="1" x14ac:dyDescent="0.3"/>
    <row r="56" customFormat="1" x14ac:dyDescent="0.3"/>
    <row r="57" customFormat="1" x14ac:dyDescent="0.3"/>
    <row r="58" customFormat="1" x14ac:dyDescent="0.3"/>
    <row r="59" customFormat="1" x14ac:dyDescent="0.3"/>
    <row r="60" customFormat="1" x14ac:dyDescent="0.3"/>
    <row r="61" customFormat="1" x14ac:dyDescent="0.3"/>
    <row r="62" customFormat="1" x14ac:dyDescent="0.3"/>
    <row r="63" customFormat="1" x14ac:dyDescent="0.3"/>
    <row r="64" customFormat="1" x14ac:dyDescent="0.3"/>
    <row r="65" customFormat="1" x14ac:dyDescent="0.3"/>
    <row r="66" customFormat="1" x14ac:dyDescent="0.3"/>
    <row r="67" customFormat="1" x14ac:dyDescent="0.3"/>
    <row r="68" customFormat="1" x14ac:dyDescent="0.3"/>
    <row r="69" customFormat="1" x14ac:dyDescent="0.3"/>
    <row r="70" customFormat="1" x14ac:dyDescent="0.3"/>
    <row r="71" customFormat="1" x14ac:dyDescent="0.3"/>
    <row r="72" customFormat="1" x14ac:dyDescent="0.3"/>
    <row r="73" customFormat="1" x14ac:dyDescent="0.3"/>
    <row r="74" customFormat="1" x14ac:dyDescent="0.3"/>
    <row r="75" customFormat="1" x14ac:dyDescent="0.3"/>
    <row r="76" customFormat="1" x14ac:dyDescent="0.3"/>
    <row r="77" customFormat="1" x14ac:dyDescent="0.3"/>
    <row r="78" customFormat="1" x14ac:dyDescent="0.3"/>
    <row r="79" customFormat="1" x14ac:dyDescent="0.3"/>
    <row r="80" customFormat="1" x14ac:dyDescent="0.3"/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  <row r="179" customFormat="1" x14ac:dyDescent="0.3"/>
    <row r="180" customFormat="1" x14ac:dyDescent="0.3"/>
    <row r="181" customFormat="1" x14ac:dyDescent="0.3"/>
    <row r="182" customFormat="1" x14ac:dyDescent="0.3"/>
    <row r="183" customFormat="1" x14ac:dyDescent="0.3"/>
    <row r="184" customFormat="1" x14ac:dyDescent="0.3"/>
    <row r="185" customFormat="1" x14ac:dyDescent="0.3"/>
    <row r="186" customFormat="1" x14ac:dyDescent="0.3"/>
    <row r="187" customFormat="1" x14ac:dyDescent="0.3"/>
    <row r="188" customFormat="1" x14ac:dyDescent="0.3"/>
    <row r="189" customFormat="1" x14ac:dyDescent="0.3"/>
    <row r="190" customFormat="1" x14ac:dyDescent="0.3"/>
    <row r="191" customFormat="1" x14ac:dyDescent="0.3"/>
    <row r="192" customFormat="1" x14ac:dyDescent="0.3"/>
    <row r="193" customFormat="1" x14ac:dyDescent="0.3"/>
    <row r="194" customFormat="1" x14ac:dyDescent="0.3"/>
    <row r="195" customFormat="1" x14ac:dyDescent="0.3"/>
    <row r="196" customFormat="1" x14ac:dyDescent="0.3"/>
    <row r="197" customFormat="1" x14ac:dyDescent="0.3"/>
    <row r="198" customFormat="1" x14ac:dyDescent="0.3"/>
    <row r="199" customFormat="1" x14ac:dyDescent="0.3"/>
    <row r="200" customFormat="1" x14ac:dyDescent="0.3"/>
    <row r="201" customFormat="1" x14ac:dyDescent="0.3"/>
    <row r="202" customFormat="1" x14ac:dyDescent="0.3"/>
    <row r="203" customFormat="1" x14ac:dyDescent="0.3"/>
    <row r="204" customFormat="1" x14ac:dyDescent="0.3"/>
    <row r="205" customFormat="1" x14ac:dyDescent="0.3"/>
    <row r="206" customFormat="1" x14ac:dyDescent="0.3"/>
    <row r="207" customFormat="1" x14ac:dyDescent="0.3"/>
    <row r="208" customFormat="1" x14ac:dyDescent="0.3"/>
    <row r="209" customFormat="1" x14ac:dyDescent="0.3"/>
    <row r="210" customFormat="1" x14ac:dyDescent="0.3"/>
    <row r="211" customFormat="1" x14ac:dyDescent="0.3"/>
    <row r="212" customFormat="1" x14ac:dyDescent="0.3"/>
    <row r="213" customFormat="1" x14ac:dyDescent="0.3"/>
    <row r="214" customFormat="1" x14ac:dyDescent="0.3"/>
    <row r="215" customFormat="1" x14ac:dyDescent="0.3"/>
    <row r="216" customFormat="1" x14ac:dyDescent="0.3"/>
    <row r="217" customFormat="1" x14ac:dyDescent="0.3"/>
    <row r="218" customFormat="1" x14ac:dyDescent="0.3"/>
    <row r="219" customFormat="1" x14ac:dyDescent="0.3"/>
    <row r="220" customFormat="1" x14ac:dyDescent="0.3"/>
    <row r="221" customFormat="1" x14ac:dyDescent="0.3"/>
    <row r="222" customFormat="1" x14ac:dyDescent="0.3"/>
    <row r="223" customFormat="1" x14ac:dyDescent="0.3"/>
    <row r="224" customFormat="1" x14ac:dyDescent="0.3"/>
    <row r="225" customFormat="1" x14ac:dyDescent="0.3"/>
    <row r="226" customFormat="1" x14ac:dyDescent="0.3"/>
    <row r="227" customFormat="1" x14ac:dyDescent="0.3"/>
    <row r="228" customFormat="1" x14ac:dyDescent="0.3"/>
    <row r="229" customFormat="1" x14ac:dyDescent="0.3"/>
    <row r="230" customFormat="1" x14ac:dyDescent="0.3"/>
    <row r="231" customFormat="1" x14ac:dyDescent="0.3"/>
    <row r="232" customFormat="1" x14ac:dyDescent="0.3"/>
    <row r="233" customFormat="1" x14ac:dyDescent="0.3"/>
    <row r="234" customFormat="1" x14ac:dyDescent="0.3"/>
    <row r="235" customFormat="1" x14ac:dyDescent="0.3"/>
    <row r="236" customFormat="1" x14ac:dyDescent="0.3"/>
    <row r="237" customFormat="1" x14ac:dyDescent="0.3"/>
    <row r="238" customFormat="1" x14ac:dyDescent="0.3"/>
    <row r="239" customFormat="1" x14ac:dyDescent="0.3"/>
    <row r="240" customFormat="1" x14ac:dyDescent="0.3"/>
    <row r="241" customFormat="1" x14ac:dyDescent="0.3"/>
    <row r="242" customFormat="1" x14ac:dyDescent="0.3"/>
    <row r="243" customFormat="1" x14ac:dyDescent="0.3"/>
    <row r="244" customFormat="1" x14ac:dyDescent="0.3"/>
    <row r="245" customFormat="1" x14ac:dyDescent="0.3"/>
    <row r="246" customFormat="1" x14ac:dyDescent="0.3"/>
    <row r="247" customFormat="1" x14ac:dyDescent="0.3"/>
    <row r="248" customFormat="1" x14ac:dyDescent="0.3"/>
    <row r="249" customFormat="1" x14ac:dyDescent="0.3"/>
    <row r="250" customFormat="1" x14ac:dyDescent="0.3"/>
    <row r="251" customFormat="1" x14ac:dyDescent="0.3"/>
    <row r="252" customFormat="1" x14ac:dyDescent="0.3"/>
    <row r="253" customFormat="1" x14ac:dyDescent="0.3"/>
    <row r="254" customFormat="1" x14ac:dyDescent="0.3"/>
    <row r="255" customFormat="1" x14ac:dyDescent="0.3"/>
    <row r="256" customFormat="1" x14ac:dyDescent="0.3"/>
    <row r="257" customFormat="1" x14ac:dyDescent="0.3"/>
    <row r="258" customFormat="1" x14ac:dyDescent="0.3"/>
    <row r="259" customFormat="1" x14ac:dyDescent="0.3"/>
    <row r="260" customFormat="1" x14ac:dyDescent="0.3"/>
    <row r="261" customFormat="1" x14ac:dyDescent="0.3"/>
    <row r="262" customFormat="1" x14ac:dyDescent="0.3"/>
    <row r="263" customFormat="1" x14ac:dyDescent="0.3"/>
    <row r="264" customFormat="1" x14ac:dyDescent="0.3"/>
    <row r="265" customFormat="1" x14ac:dyDescent="0.3"/>
    <row r="266" customFormat="1" x14ac:dyDescent="0.3"/>
    <row r="267" customFormat="1" x14ac:dyDescent="0.3"/>
    <row r="268" customFormat="1" x14ac:dyDescent="0.3"/>
    <row r="269" customFormat="1" x14ac:dyDescent="0.3"/>
    <row r="270" customFormat="1" x14ac:dyDescent="0.3"/>
    <row r="271" customFormat="1" x14ac:dyDescent="0.3"/>
    <row r="272" customFormat="1" x14ac:dyDescent="0.3"/>
    <row r="273" customFormat="1" x14ac:dyDescent="0.3"/>
    <row r="274" customFormat="1" x14ac:dyDescent="0.3"/>
    <row r="275" customFormat="1" x14ac:dyDescent="0.3"/>
    <row r="276" customFormat="1" x14ac:dyDescent="0.3"/>
    <row r="277" customFormat="1" x14ac:dyDescent="0.3"/>
    <row r="278" customFormat="1" x14ac:dyDescent="0.3"/>
    <row r="279" customFormat="1" x14ac:dyDescent="0.3"/>
    <row r="280" customFormat="1" x14ac:dyDescent="0.3"/>
    <row r="281" customFormat="1" x14ac:dyDescent="0.3"/>
    <row r="282" customFormat="1" x14ac:dyDescent="0.3"/>
    <row r="283" customFormat="1" x14ac:dyDescent="0.3"/>
    <row r="284" customFormat="1" x14ac:dyDescent="0.3"/>
    <row r="285" customFormat="1" x14ac:dyDescent="0.3"/>
    <row r="286" customFormat="1" x14ac:dyDescent="0.3"/>
    <row r="287" customFormat="1" x14ac:dyDescent="0.3"/>
    <row r="288" customFormat="1" x14ac:dyDescent="0.3"/>
    <row r="289" customFormat="1" x14ac:dyDescent="0.3"/>
    <row r="290" customFormat="1" x14ac:dyDescent="0.3"/>
    <row r="291" customFormat="1" x14ac:dyDescent="0.3"/>
    <row r="292" customFormat="1" x14ac:dyDescent="0.3"/>
    <row r="293" customFormat="1" x14ac:dyDescent="0.3"/>
    <row r="294" customFormat="1" x14ac:dyDescent="0.3"/>
    <row r="295" customFormat="1" x14ac:dyDescent="0.3"/>
    <row r="296" customFormat="1" x14ac:dyDescent="0.3"/>
    <row r="297" customFormat="1" x14ac:dyDescent="0.3"/>
    <row r="298" customFormat="1" x14ac:dyDescent="0.3"/>
    <row r="299" customFormat="1" x14ac:dyDescent="0.3"/>
    <row r="300" customFormat="1" x14ac:dyDescent="0.3"/>
    <row r="301" customFormat="1" x14ac:dyDescent="0.3"/>
    <row r="302" customFormat="1" x14ac:dyDescent="0.3"/>
    <row r="303" customFormat="1" x14ac:dyDescent="0.3"/>
    <row r="304" customFormat="1" x14ac:dyDescent="0.3"/>
    <row r="305" customFormat="1" x14ac:dyDescent="0.3"/>
    <row r="306" customFormat="1" x14ac:dyDescent="0.3"/>
    <row r="307" customFormat="1" x14ac:dyDescent="0.3"/>
    <row r="308" customFormat="1" x14ac:dyDescent="0.3"/>
    <row r="309" customFormat="1" x14ac:dyDescent="0.3"/>
    <row r="310" customFormat="1" x14ac:dyDescent="0.3"/>
    <row r="311" customFormat="1" x14ac:dyDescent="0.3"/>
    <row r="312" customFormat="1" x14ac:dyDescent="0.3"/>
    <row r="313" customFormat="1" x14ac:dyDescent="0.3"/>
    <row r="314" customFormat="1" x14ac:dyDescent="0.3"/>
    <row r="315" customFormat="1" x14ac:dyDescent="0.3"/>
    <row r="316" customFormat="1" x14ac:dyDescent="0.3"/>
    <row r="317" customFormat="1" x14ac:dyDescent="0.3"/>
    <row r="318" customFormat="1" x14ac:dyDescent="0.3"/>
    <row r="319" customFormat="1" x14ac:dyDescent="0.3"/>
    <row r="320" customFormat="1" x14ac:dyDescent="0.3"/>
    <row r="321" customFormat="1" x14ac:dyDescent="0.3"/>
    <row r="322" customFormat="1" x14ac:dyDescent="0.3"/>
    <row r="323" customFormat="1" x14ac:dyDescent="0.3"/>
    <row r="324" customFormat="1" x14ac:dyDescent="0.3"/>
    <row r="325" customFormat="1" x14ac:dyDescent="0.3"/>
    <row r="326" customFormat="1" x14ac:dyDescent="0.3"/>
    <row r="327" customFormat="1" x14ac:dyDescent="0.3"/>
    <row r="328" customFormat="1" x14ac:dyDescent="0.3"/>
    <row r="329" customFormat="1" x14ac:dyDescent="0.3"/>
    <row r="330" customFormat="1" x14ac:dyDescent="0.3"/>
    <row r="331" customFormat="1" x14ac:dyDescent="0.3"/>
    <row r="332" customFormat="1" x14ac:dyDescent="0.3"/>
    <row r="333" customFormat="1" x14ac:dyDescent="0.3"/>
    <row r="334" customFormat="1" x14ac:dyDescent="0.3"/>
    <row r="335" customFormat="1" x14ac:dyDescent="0.3"/>
    <row r="336" customFormat="1" x14ac:dyDescent="0.3"/>
    <row r="337" customFormat="1" x14ac:dyDescent="0.3"/>
    <row r="338" customFormat="1" x14ac:dyDescent="0.3"/>
    <row r="339" customFormat="1" x14ac:dyDescent="0.3"/>
    <row r="340" customFormat="1" x14ac:dyDescent="0.3"/>
    <row r="341" customFormat="1" x14ac:dyDescent="0.3"/>
    <row r="342" customFormat="1" x14ac:dyDescent="0.3"/>
    <row r="343" customFormat="1" x14ac:dyDescent="0.3"/>
    <row r="344" customFormat="1" x14ac:dyDescent="0.3"/>
    <row r="345" customFormat="1" x14ac:dyDescent="0.3"/>
    <row r="346" customFormat="1" x14ac:dyDescent="0.3"/>
    <row r="347" customFormat="1" x14ac:dyDescent="0.3"/>
    <row r="348" customFormat="1" x14ac:dyDescent="0.3"/>
    <row r="349" customFormat="1" x14ac:dyDescent="0.3"/>
    <row r="350" customFormat="1" x14ac:dyDescent="0.3"/>
    <row r="351" customFormat="1" x14ac:dyDescent="0.3"/>
    <row r="352" customFormat="1" x14ac:dyDescent="0.3"/>
    <row r="353" customFormat="1" x14ac:dyDescent="0.3"/>
    <row r="354" customFormat="1" x14ac:dyDescent="0.3"/>
    <row r="355" customFormat="1" x14ac:dyDescent="0.3"/>
    <row r="356" customFormat="1" x14ac:dyDescent="0.3"/>
    <row r="357" customFormat="1" x14ac:dyDescent="0.3"/>
    <row r="358" customFormat="1" x14ac:dyDescent="0.3"/>
    <row r="359" customFormat="1" x14ac:dyDescent="0.3"/>
    <row r="360" customFormat="1" x14ac:dyDescent="0.3"/>
    <row r="361" customFormat="1" x14ac:dyDescent="0.3"/>
    <row r="362" customFormat="1" x14ac:dyDescent="0.3"/>
    <row r="363" customFormat="1" x14ac:dyDescent="0.3"/>
    <row r="364" customFormat="1" x14ac:dyDescent="0.3"/>
    <row r="365" customFormat="1" x14ac:dyDescent="0.3"/>
    <row r="366" customFormat="1" x14ac:dyDescent="0.3"/>
    <row r="367" customFormat="1" x14ac:dyDescent="0.3"/>
    <row r="368" customFormat="1" x14ac:dyDescent="0.3"/>
    <row r="369" customFormat="1" x14ac:dyDescent="0.3"/>
    <row r="370" customFormat="1" x14ac:dyDescent="0.3"/>
    <row r="371" customFormat="1" x14ac:dyDescent="0.3"/>
    <row r="372" customFormat="1" x14ac:dyDescent="0.3"/>
    <row r="373" customFormat="1" x14ac:dyDescent="0.3"/>
    <row r="374" customFormat="1" x14ac:dyDescent="0.3"/>
    <row r="375" customFormat="1" x14ac:dyDescent="0.3"/>
    <row r="376" customFormat="1" x14ac:dyDescent="0.3"/>
    <row r="377" customFormat="1" x14ac:dyDescent="0.3"/>
    <row r="378" customFormat="1" x14ac:dyDescent="0.3"/>
    <row r="379" customFormat="1" x14ac:dyDescent="0.3"/>
    <row r="380" customFormat="1" x14ac:dyDescent="0.3"/>
    <row r="381" customFormat="1" x14ac:dyDescent="0.3"/>
    <row r="382" customFormat="1" x14ac:dyDescent="0.3"/>
    <row r="383" customFormat="1" x14ac:dyDescent="0.3"/>
    <row r="384" customFormat="1" x14ac:dyDescent="0.3"/>
    <row r="385" customFormat="1" x14ac:dyDescent="0.3"/>
    <row r="386" customFormat="1" x14ac:dyDescent="0.3"/>
    <row r="387" customFormat="1" x14ac:dyDescent="0.3"/>
    <row r="388" customFormat="1" x14ac:dyDescent="0.3"/>
    <row r="389" customFormat="1" x14ac:dyDescent="0.3"/>
    <row r="390" customFormat="1" x14ac:dyDescent="0.3"/>
    <row r="391" customFormat="1" x14ac:dyDescent="0.3"/>
    <row r="392" customFormat="1" x14ac:dyDescent="0.3"/>
    <row r="393" customFormat="1" x14ac:dyDescent="0.3"/>
    <row r="394" customFormat="1" x14ac:dyDescent="0.3"/>
    <row r="395" customFormat="1" x14ac:dyDescent="0.3"/>
    <row r="396" customFormat="1" x14ac:dyDescent="0.3"/>
    <row r="397" customFormat="1" x14ac:dyDescent="0.3"/>
    <row r="398" customFormat="1" x14ac:dyDescent="0.3"/>
    <row r="399" customFormat="1" x14ac:dyDescent="0.3"/>
    <row r="400" customFormat="1" x14ac:dyDescent="0.3"/>
    <row r="401" customFormat="1" x14ac:dyDescent="0.3"/>
    <row r="402" customFormat="1" x14ac:dyDescent="0.3"/>
    <row r="403" customFormat="1" x14ac:dyDescent="0.3"/>
    <row r="404" customFormat="1" x14ac:dyDescent="0.3"/>
    <row r="405" customFormat="1" x14ac:dyDescent="0.3"/>
    <row r="406" customFormat="1" x14ac:dyDescent="0.3"/>
    <row r="407" customFormat="1" x14ac:dyDescent="0.3"/>
    <row r="408" customFormat="1" x14ac:dyDescent="0.3"/>
    <row r="409" customFormat="1" x14ac:dyDescent="0.3"/>
    <row r="410" customFormat="1" x14ac:dyDescent="0.3"/>
    <row r="411" customFormat="1" x14ac:dyDescent="0.3"/>
    <row r="412" customFormat="1" x14ac:dyDescent="0.3"/>
    <row r="413" customFormat="1" x14ac:dyDescent="0.3"/>
    <row r="414" customFormat="1" x14ac:dyDescent="0.3"/>
    <row r="415" customFormat="1" x14ac:dyDescent="0.3"/>
    <row r="416" customFormat="1" x14ac:dyDescent="0.3"/>
    <row r="417" customFormat="1" x14ac:dyDescent="0.3"/>
    <row r="418" customFormat="1" x14ac:dyDescent="0.3"/>
    <row r="419" customFormat="1" x14ac:dyDescent="0.3"/>
    <row r="420" customFormat="1" x14ac:dyDescent="0.3"/>
    <row r="421" customFormat="1" x14ac:dyDescent="0.3"/>
    <row r="422" customFormat="1" x14ac:dyDescent="0.3"/>
    <row r="423" customFormat="1" x14ac:dyDescent="0.3"/>
    <row r="424" customFormat="1" x14ac:dyDescent="0.3"/>
    <row r="425" customFormat="1" x14ac:dyDescent="0.3"/>
    <row r="426" customFormat="1" x14ac:dyDescent="0.3"/>
    <row r="427" customFormat="1" x14ac:dyDescent="0.3"/>
    <row r="428" customFormat="1" x14ac:dyDescent="0.3"/>
    <row r="429" customFormat="1" x14ac:dyDescent="0.3"/>
    <row r="430" customFormat="1" x14ac:dyDescent="0.3"/>
    <row r="431" customFormat="1" x14ac:dyDescent="0.3"/>
    <row r="432" customFormat="1" x14ac:dyDescent="0.3"/>
    <row r="433" customFormat="1" x14ac:dyDescent="0.3"/>
    <row r="434" customFormat="1" x14ac:dyDescent="0.3"/>
    <row r="435" customFormat="1" x14ac:dyDescent="0.3"/>
    <row r="436" customFormat="1" x14ac:dyDescent="0.3"/>
    <row r="437" customFormat="1" x14ac:dyDescent="0.3"/>
    <row r="438" customFormat="1" x14ac:dyDescent="0.3"/>
    <row r="439" customFormat="1" x14ac:dyDescent="0.3"/>
    <row r="440" customFormat="1" x14ac:dyDescent="0.3"/>
    <row r="441" customFormat="1" x14ac:dyDescent="0.3"/>
    <row r="442" customFormat="1" x14ac:dyDescent="0.3"/>
    <row r="443" customFormat="1" x14ac:dyDescent="0.3"/>
    <row r="444" customFormat="1" x14ac:dyDescent="0.3"/>
    <row r="445" customFormat="1" x14ac:dyDescent="0.3"/>
    <row r="446" customFormat="1" x14ac:dyDescent="0.3"/>
    <row r="447" customFormat="1" x14ac:dyDescent="0.3"/>
    <row r="448" customFormat="1" x14ac:dyDescent="0.3"/>
    <row r="449" customFormat="1" x14ac:dyDescent="0.3"/>
    <row r="450" customFormat="1" x14ac:dyDescent="0.3"/>
    <row r="451" customFormat="1" x14ac:dyDescent="0.3"/>
    <row r="452" customFormat="1" x14ac:dyDescent="0.3"/>
    <row r="453" customFormat="1" x14ac:dyDescent="0.3"/>
    <row r="454" customFormat="1" x14ac:dyDescent="0.3"/>
    <row r="455" customFormat="1" x14ac:dyDescent="0.3"/>
    <row r="456" customFormat="1" x14ac:dyDescent="0.3"/>
    <row r="457" customFormat="1" x14ac:dyDescent="0.3"/>
    <row r="458" customFormat="1" x14ac:dyDescent="0.3"/>
    <row r="459" customFormat="1" x14ac:dyDescent="0.3"/>
    <row r="460" customFormat="1" x14ac:dyDescent="0.3"/>
    <row r="461" customFormat="1" x14ac:dyDescent="0.3"/>
    <row r="462" customFormat="1" x14ac:dyDescent="0.3"/>
    <row r="463" customFormat="1" x14ac:dyDescent="0.3"/>
    <row r="464" customFormat="1" x14ac:dyDescent="0.3"/>
    <row r="465" customFormat="1" x14ac:dyDescent="0.3"/>
    <row r="466" customFormat="1" x14ac:dyDescent="0.3"/>
    <row r="467" customFormat="1" x14ac:dyDescent="0.3"/>
    <row r="468" customFormat="1" x14ac:dyDescent="0.3"/>
    <row r="469" customFormat="1" x14ac:dyDescent="0.3"/>
    <row r="470" customFormat="1" x14ac:dyDescent="0.3"/>
    <row r="471" customFormat="1" x14ac:dyDescent="0.3"/>
    <row r="472" customFormat="1" x14ac:dyDescent="0.3"/>
    <row r="473" customFormat="1" x14ac:dyDescent="0.3"/>
    <row r="474" customFormat="1" x14ac:dyDescent="0.3"/>
    <row r="475" customFormat="1" x14ac:dyDescent="0.3"/>
    <row r="476" customFormat="1" x14ac:dyDescent="0.3"/>
    <row r="477" customFormat="1" x14ac:dyDescent="0.3"/>
    <row r="478" customFormat="1" x14ac:dyDescent="0.3"/>
    <row r="479" customFormat="1" x14ac:dyDescent="0.3"/>
    <row r="480" customFormat="1" x14ac:dyDescent="0.3"/>
    <row r="481" customFormat="1" x14ac:dyDescent="0.3"/>
    <row r="482" customFormat="1" x14ac:dyDescent="0.3"/>
    <row r="483" customFormat="1" x14ac:dyDescent="0.3"/>
    <row r="484" customFormat="1" x14ac:dyDescent="0.3"/>
    <row r="485" customFormat="1" x14ac:dyDescent="0.3"/>
    <row r="486" customFormat="1" x14ac:dyDescent="0.3"/>
    <row r="487" customFormat="1" x14ac:dyDescent="0.3"/>
    <row r="488" customFormat="1" x14ac:dyDescent="0.3"/>
    <row r="489" customFormat="1" x14ac:dyDescent="0.3"/>
    <row r="490" customFormat="1" x14ac:dyDescent="0.3"/>
    <row r="491" customFormat="1" x14ac:dyDescent="0.3"/>
    <row r="492" customFormat="1" x14ac:dyDescent="0.3"/>
    <row r="493" customFormat="1" x14ac:dyDescent="0.3"/>
    <row r="494" customFormat="1" x14ac:dyDescent="0.3"/>
    <row r="495" customFormat="1" x14ac:dyDescent="0.3"/>
    <row r="496" customFormat="1" x14ac:dyDescent="0.3"/>
    <row r="497" customFormat="1" x14ac:dyDescent="0.3"/>
    <row r="498" customFormat="1" x14ac:dyDescent="0.3"/>
    <row r="499" customFormat="1" x14ac:dyDescent="0.3"/>
    <row r="500" customFormat="1" x14ac:dyDescent="0.3"/>
    <row r="501" customFormat="1" x14ac:dyDescent="0.3"/>
    <row r="502" customFormat="1" x14ac:dyDescent="0.3"/>
    <row r="503" customFormat="1" x14ac:dyDescent="0.3"/>
    <row r="504" customFormat="1" x14ac:dyDescent="0.3"/>
    <row r="505" customFormat="1" x14ac:dyDescent="0.3"/>
    <row r="506" customFormat="1" x14ac:dyDescent="0.3"/>
    <row r="507" customFormat="1" x14ac:dyDescent="0.3"/>
    <row r="508" customFormat="1" x14ac:dyDescent="0.3"/>
    <row r="509" customFormat="1" x14ac:dyDescent="0.3"/>
    <row r="510" customFormat="1" x14ac:dyDescent="0.3"/>
    <row r="511" customFormat="1" x14ac:dyDescent="0.3"/>
    <row r="512" customFormat="1" x14ac:dyDescent="0.3"/>
    <row r="513" customFormat="1" x14ac:dyDescent="0.3"/>
    <row r="514" customFormat="1" x14ac:dyDescent="0.3"/>
    <row r="515" customFormat="1" x14ac:dyDescent="0.3"/>
    <row r="516" customFormat="1" x14ac:dyDescent="0.3"/>
    <row r="517" customFormat="1" x14ac:dyDescent="0.3"/>
    <row r="518" customFormat="1" x14ac:dyDescent="0.3"/>
    <row r="519" customFormat="1" x14ac:dyDescent="0.3"/>
    <row r="520" customFormat="1" x14ac:dyDescent="0.3"/>
    <row r="521" customFormat="1" x14ac:dyDescent="0.3"/>
    <row r="522" customFormat="1" x14ac:dyDescent="0.3"/>
    <row r="523" customFormat="1" x14ac:dyDescent="0.3"/>
    <row r="524" customFormat="1" x14ac:dyDescent="0.3"/>
    <row r="525" customFormat="1" x14ac:dyDescent="0.3"/>
    <row r="526" customFormat="1" x14ac:dyDescent="0.3"/>
    <row r="527" customFormat="1" x14ac:dyDescent="0.3"/>
    <row r="528" customFormat="1" x14ac:dyDescent="0.3"/>
    <row r="529" customFormat="1" x14ac:dyDescent="0.3"/>
    <row r="530" customFormat="1" x14ac:dyDescent="0.3"/>
    <row r="531" customFormat="1" x14ac:dyDescent="0.3"/>
    <row r="532" customFormat="1" x14ac:dyDescent="0.3"/>
    <row r="533" customFormat="1" x14ac:dyDescent="0.3"/>
    <row r="534" customFormat="1" x14ac:dyDescent="0.3"/>
    <row r="535" customFormat="1" x14ac:dyDescent="0.3"/>
    <row r="536" customFormat="1" x14ac:dyDescent="0.3"/>
    <row r="537" customFormat="1" x14ac:dyDescent="0.3"/>
    <row r="538" customFormat="1" x14ac:dyDescent="0.3"/>
    <row r="539" customFormat="1" x14ac:dyDescent="0.3"/>
    <row r="540" customFormat="1" x14ac:dyDescent="0.3"/>
    <row r="541" customFormat="1" x14ac:dyDescent="0.3"/>
    <row r="542" customFormat="1" x14ac:dyDescent="0.3"/>
    <row r="543" customFormat="1" x14ac:dyDescent="0.3"/>
    <row r="544" customFormat="1" x14ac:dyDescent="0.3"/>
    <row r="545" customFormat="1" x14ac:dyDescent="0.3"/>
    <row r="546" customFormat="1" x14ac:dyDescent="0.3"/>
    <row r="547" customFormat="1" x14ac:dyDescent="0.3"/>
    <row r="548" customFormat="1" x14ac:dyDescent="0.3"/>
    <row r="549" customFormat="1" x14ac:dyDescent="0.3"/>
    <row r="550" customFormat="1" x14ac:dyDescent="0.3"/>
    <row r="551" customFormat="1" x14ac:dyDescent="0.3"/>
    <row r="552" customFormat="1" x14ac:dyDescent="0.3"/>
    <row r="553" customFormat="1" x14ac:dyDescent="0.3"/>
    <row r="554" customFormat="1" x14ac:dyDescent="0.3"/>
    <row r="555" customFormat="1" x14ac:dyDescent="0.3"/>
    <row r="556" customFormat="1" x14ac:dyDescent="0.3"/>
    <row r="557" customFormat="1" x14ac:dyDescent="0.3"/>
    <row r="558" customFormat="1" x14ac:dyDescent="0.3"/>
    <row r="559" customFormat="1" x14ac:dyDescent="0.3"/>
    <row r="560" customFormat="1" x14ac:dyDescent="0.3"/>
    <row r="561" customFormat="1" x14ac:dyDescent="0.3"/>
    <row r="562" customFormat="1" x14ac:dyDescent="0.3"/>
    <row r="563" customFormat="1" x14ac:dyDescent="0.3"/>
    <row r="564" customFormat="1" x14ac:dyDescent="0.3"/>
    <row r="565" customFormat="1" x14ac:dyDescent="0.3"/>
    <row r="566" customFormat="1" x14ac:dyDescent="0.3"/>
    <row r="567" customFormat="1" x14ac:dyDescent="0.3"/>
    <row r="568" customFormat="1" x14ac:dyDescent="0.3"/>
    <row r="569" customFormat="1" x14ac:dyDescent="0.3"/>
    <row r="570" customFormat="1" x14ac:dyDescent="0.3"/>
    <row r="571" customFormat="1" x14ac:dyDescent="0.3"/>
    <row r="572" customFormat="1" x14ac:dyDescent="0.3"/>
    <row r="573" customFormat="1" x14ac:dyDescent="0.3"/>
    <row r="574" customFormat="1" x14ac:dyDescent="0.3"/>
    <row r="575" customFormat="1" x14ac:dyDescent="0.3"/>
    <row r="576" customFormat="1" x14ac:dyDescent="0.3"/>
    <row r="577" customFormat="1" x14ac:dyDescent="0.3"/>
    <row r="578" customFormat="1" x14ac:dyDescent="0.3"/>
    <row r="579" customFormat="1" x14ac:dyDescent="0.3"/>
    <row r="580" customFormat="1" x14ac:dyDescent="0.3"/>
    <row r="581" customFormat="1" x14ac:dyDescent="0.3"/>
    <row r="582" customFormat="1" x14ac:dyDescent="0.3"/>
    <row r="583" customFormat="1" x14ac:dyDescent="0.3"/>
    <row r="584" customFormat="1" x14ac:dyDescent="0.3"/>
    <row r="585" customFormat="1" x14ac:dyDescent="0.3"/>
    <row r="586" customFormat="1" x14ac:dyDescent="0.3"/>
    <row r="587" customFormat="1" x14ac:dyDescent="0.3"/>
    <row r="588" customFormat="1" x14ac:dyDescent="0.3"/>
    <row r="589" customFormat="1" x14ac:dyDescent="0.3"/>
    <row r="590" customFormat="1" x14ac:dyDescent="0.3"/>
    <row r="591" customFormat="1" x14ac:dyDescent="0.3"/>
    <row r="592" customFormat="1" x14ac:dyDescent="0.3"/>
    <row r="593" customFormat="1" x14ac:dyDescent="0.3"/>
    <row r="594" customFormat="1" x14ac:dyDescent="0.3"/>
    <row r="595" customFormat="1" x14ac:dyDescent="0.3"/>
    <row r="596" customFormat="1" x14ac:dyDescent="0.3"/>
    <row r="597" customFormat="1" x14ac:dyDescent="0.3"/>
    <row r="598" customFormat="1" x14ac:dyDescent="0.3"/>
    <row r="599" customFormat="1" x14ac:dyDescent="0.3"/>
    <row r="600" customFormat="1" x14ac:dyDescent="0.3"/>
    <row r="601" customFormat="1" x14ac:dyDescent="0.3"/>
    <row r="602" customFormat="1" x14ac:dyDescent="0.3"/>
    <row r="603" customFormat="1" x14ac:dyDescent="0.3"/>
    <row r="604" customFormat="1" x14ac:dyDescent="0.3"/>
    <row r="605" customFormat="1" x14ac:dyDescent="0.3"/>
    <row r="606" customFormat="1" x14ac:dyDescent="0.3"/>
    <row r="607" customFormat="1" x14ac:dyDescent="0.3"/>
    <row r="608" customFormat="1" x14ac:dyDescent="0.3"/>
    <row r="609" customFormat="1" x14ac:dyDescent="0.3"/>
    <row r="610" customFormat="1" x14ac:dyDescent="0.3"/>
    <row r="611" customFormat="1" x14ac:dyDescent="0.3"/>
    <row r="612" customFormat="1" x14ac:dyDescent="0.3"/>
    <row r="613" customFormat="1" x14ac:dyDescent="0.3"/>
    <row r="614" customFormat="1" x14ac:dyDescent="0.3"/>
    <row r="615" customFormat="1" x14ac:dyDescent="0.3"/>
    <row r="616" customFormat="1" x14ac:dyDescent="0.3"/>
    <row r="617" customFormat="1" x14ac:dyDescent="0.3"/>
    <row r="618" customFormat="1" x14ac:dyDescent="0.3"/>
    <row r="619" customFormat="1" x14ac:dyDescent="0.3"/>
    <row r="620" customFormat="1" x14ac:dyDescent="0.3"/>
    <row r="621" customFormat="1" x14ac:dyDescent="0.3"/>
    <row r="622" customFormat="1" x14ac:dyDescent="0.3"/>
    <row r="623" customFormat="1" x14ac:dyDescent="0.3"/>
    <row r="624" customFormat="1" x14ac:dyDescent="0.3"/>
    <row r="625" customFormat="1" x14ac:dyDescent="0.3"/>
    <row r="626" customFormat="1" x14ac:dyDescent="0.3"/>
    <row r="627" customFormat="1" x14ac:dyDescent="0.3"/>
    <row r="628" customFormat="1" x14ac:dyDescent="0.3"/>
    <row r="629" customFormat="1" x14ac:dyDescent="0.3"/>
    <row r="630" customFormat="1" x14ac:dyDescent="0.3"/>
    <row r="631" customFormat="1" x14ac:dyDescent="0.3"/>
    <row r="632" customFormat="1" x14ac:dyDescent="0.3"/>
    <row r="633" customFormat="1" x14ac:dyDescent="0.3"/>
    <row r="634" customFormat="1" x14ac:dyDescent="0.3"/>
    <row r="635" customFormat="1" x14ac:dyDescent="0.3"/>
    <row r="636" customFormat="1" x14ac:dyDescent="0.3"/>
    <row r="637" customFormat="1" x14ac:dyDescent="0.3"/>
    <row r="638" customFormat="1" x14ac:dyDescent="0.3"/>
    <row r="639" customFormat="1" x14ac:dyDescent="0.3"/>
    <row r="640" customFormat="1" x14ac:dyDescent="0.3"/>
    <row r="641" customFormat="1" x14ac:dyDescent="0.3"/>
    <row r="642" customFormat="1" x14ac:dyDescent="0.3"/>
    <row r="643" customFormat="1" x14ac:dyDescent="0.3"/>
    <row r="644" customFormat="1" x14ac:dyDescent="0.3"/>
    <row r="645" customFormat="1" x14ac:dyDescent="0.3"/>
    <row r="646" customFormat="1" x14ac:dyDescent="0.3"/>
    <row r="647" customFormat="1" x14ac:dyDescent="0.3"/>
    <row r="648" customFormat="1" x14ac:dyDescent="0.3"/>
    <row r="649" customFormat="1" x14ac:dyDescent="0.3"/>
    <row r="650" customFormat="1" x14ac:dyDescent="0.3"/>
    <row r="651" customFormat="1" x14ac:dyDescent="0.3"/>
    <row r="652" customFormat="1" x14ac:dyDescent="0.3"/>
    <row r="653" customFormat="1" x14ac:dyDescent="0.3"/>
    <row r="654" customFormat="1" x14ac:dyDescent="0.3"/>
    <row r="655" customFormat="1" x14ac:dyDescent="0.3"/>
    <row r="656" customFormat="1" x14ac:dyDescent="0.3"/>
    <row r="657" customFormat="1" x14ac:dyDescent="0.3"/>
    <row r="658" customFormat="1" x14ac:dyDescent="0.3"/>
    <row r="659" customFormat="1" x14ac:dyDescent="0.3"/>
    <row r="660" customFormat="1" x14ac:dyDescent="0.3"/>
    <row r="661" customFormat="1" x14ac:dyDescent="0.3"/>
    <row r="662" customFormat="1" x14ac:dyDescent="0.3"/>
    <row r="663" customFormat="1" x14ac:dyDescent="0.3"/>
    <row r="664" customFormat="1" x14ac:dyDescent="0.3"/>
    <row r="665" customFormat="1" x14ac:dyDescent="0.3"/>
    <row r="666" customFormat="1" x14ac:dyDescent="0.3"/>
    <row r="667" customFormat="1" x14ac:dyDescent="0.3"/>
    <row r="668" customFormat="1" x14ac:dyDescent="0.3"/>
    <row r="669" customFormat="1" x14ac:dyDescent="0.3"/>
    <row r="670" customFormat="1" x14ac:dyDescent="0.3"/>
    <row r="671" customFormat="1" x14ac:dyDescent="0.3"/>
    <row r="672" customFormat="1" x14ac:dyDescent="0.3"/>
    <row r="673" customFormat="1" x14ac:dyDescent="0.3"/>
    <row r="674" customFormat="1" x14ac:dyDescent="0.3"/>
    <row r="675" customFormat="1" x14ac:dyDescent="0.3"/>
    <row r="676" customFormat="1" x14ac:dyDescent="0.3"/>
    <row r="677" customFormat="1" x14ac:dyDescent="0.3"/>
    <row r="678" customFormat="1" x14ac:dyDescent="0.3"/>
    <row r="679" customFormat="1" x14ac:dyDescent="0.3"/>
    <row r="680" customFormat="1" x14ac:dyDescent="0.3"/>
    <row r="681" customFormat="1" x14ac:dyDescent="0.3"/>
    <row r="682" customFormat="1" x14ac:dyDescent="0.3"/>
    <row r="683" customFormat="1" x14ac:dyDescent="0.3"/>
    <row r="684" customFormat="1" x14ac:dyDescent="0.3"/>
    <row r="685" customFormat="1" x14ac:dyDescent="0.3"/>
    <row r="686" customFormat="1" x14ac:dyDescent="0.3"/>
    <row r="687" customFormat="1" x14ac:dyDescent="0.3"/>
    <row r="688" customFormat="1" x14ac:dyDescent="0.3"/>
    <row r="689" customFormat="1" x14ac:dyDescent="0.3"/>
    <row r="690" customFormat="1" x14ac:dyDescent="0.3"/>
    <row r="691" customFormat="1" x14ac:dyDescent="0.3"/>
    <row r="692" customFormat="1" x14ac:dyDescent="0.3"/>
    <row r="693" customFormat="1" x14ac:dyDescent="0.3"/>
    <row r="694" customFormat="1" x14ac:dyDescent="0.3"/>
    <row r="695" customFormat="1" x14ac:dyDescent="0.3"/>
    <row r="696" customFormat="1" x14ac:dyDescent="0.3"/>
    <row r="697" customFormat="1" x14ac:dyDescent="0.3"/>
    <row r="698" customFormat="1" x14ac:dyDescent="0.3"/>
    <row r="699" customFormat="1" x14ac:dyDescent="0.3"/>
    <row r="700" customFormat="1" x14ac:dyDescent="0.3"/>
    <row r="701" customFormat="1" x14ac:dyDescent="0.3"/>
    <row r="702" customFormat="1" x14ac:dyDescent="0.3"/>
    <row r="703" customFormat="1" x14ac:dyDescent="0.3"/>
    <row r="704" customFormat="1" x14ac:dyDescent="0.3"/>
    <row r="705" customFormat="1" x14ac:dyDescent="0.3"/>
    <row r="706" customFormat="1" x14ac:dyDescent="0.3"/>
    <row r="707" customFormat="1" x14ac:dyDescent="0.3"/>
    <row r="708" customFormat="1" x14ac:dyDescent="0.3"/>
    <row r="709" customFormat="1" x14ac:dyDescent="0.3"/>
    <row r="710" customFormat="1" x14ac:dyDescent="0.3"/>
    <row r="711" customFormat="1" x14ac:dyDescent="0.3"/>
    <row r="712" customFormat="1" x14ac:dyDescent="0.3"/>
    <row r="713" customFormat="1" x14ac:dyDescent="0.3"/>
    <row r="714" customFormat="1" x14ac:dyDescent="0.3"/>
    <row r="715" customFormat="1" x14ac:dyDescent="0.3"/>
    <row r="716" customFormat="1" x14ac:dyDescent="0.3"/>
    <row r="717" customFormat="1" x14ac:dyDescent="0.3"/>
    <row r="718" customFormat="1" x14ac:dyDescent="0.3"/>
    <row r="719" customFormat="1" x14ac:dyDescent="0.3"/>
    <row r="720" customFormat="1" x14ac:dyDescent="0.3"/>
    <row r="721" customFormat="1" x14ac:dyDescent="0.3"/>
    <row r="722" customFormat="1" x14ac:dyDescent="0.3"/>
    <row r="723" customFormat="1" x14ac:dyDescent="0.3"/>
    <row r="724" customFormat="1" x14ac:dyDescent="0.3"/>
    <row r="725" customFormat="1" x14ac:dyDescent="0.3"/>
    <row r="726" customFormat="1" x14ac:dyDescent="0.3"/>
    <row r="727" customFormat="1" x14ac:dyDescent="0.3"/>
    <row r="728" customFormat="1" x14ac:dyDescent="0.3"/>
    <row r="729" customFormat="1" x14ac:dyDescent="0.3"/>
    <row r="730" customFormat="1" x14ac:dyDescent="0.3"/>
    <row r="731" customFormat="1" x14ac:dyDescent="0.3"/>
    <row r="732" customFormat="1" x14ac:dyDescent="0.3"/>
    <row r="733" customFormat="1" x14ac:dyDescent="0.3"/>
    <row r="734" customFormat="1" x14ac:dyDescent="0.3"/>
    <row r="735" customFormat="1" x14ac:dyDescent="0.3"/>
    <row r="736" customFormat="1" x14ac:dyDescent="0.3"/>
    <row r="737" customFormat="1" x14ac:dyDescent="0.3"/>
    <row r="738" customFormat="1" x14ac:dyDescent="0.3"/>
    <row r="739" customFormat="1" x14ac:dyDescent="0.3"/>
    <row r="740" customFormat="1" x14ac:dyDescent="0.3"/>
    <row r="741" customFormat="1" x14ac:dyDescent="0.3"/>
    <row r="742" customFormat="1" x14ac:dyDescent="0.3"/>
    <row r="743" customFormat="1" x14ac:dyDescent="0.3"/>
    <row r="744" customFormat="1" x14ac:dyDescent="0.3"/>
    <row r="745" customFormat="1" x14ac:dyDescent="0.3"/>
    <row r="746" customFormat="1" x14ac:dyDescent="0.3"/>
    <row r="747" customFormat="1" x14ac:dyDescent="0.3"/>
    <row r="748" customFormat="1" x14ac:dyDescent="0.3"/>
    <row r="749" customFormat="1" x14ac:dyDescent="0.3"/>
    <row r="750" customFormat="1" x14ac:dyDescent="0.3"/>
    <row r="751" customFormat="1" x14ac:dyDescent="0.3"/>
    <row r="752" customFormat="1" x14ac:dyDescent="0.3"/>
    <row r="753" customFormat="1" x14ac:dyDescent="0.3"/>
    <row r="754" customFormat="1" x14ac:dyDescent="0.3"/>
    <row r="755" customFormat="1" x14ac:dyDescent="0.3"/>
    <row r="756" customFormat="1" x14ac:dyDescent="0.3"/>
    <row r="757" customFormat="1" x14ac:dyDescent="0.3"/>
    <row r="758" customFormat="1" x14ac:dyDescent="0.3"/>
    <row r="759" customFormat="1" x14ac:dyDescent="0.3"/>
    <row r="760" customFormat="1" x14ac:dyDescent="0.3"/>
    <row r="761" customFormat="1" x14ac:dyDescent="0.3"/>
    <row r="762" customFormat="1" x14ac:dyDescent="0.3"/>
    <row r="763" customFormat="1" x14ac:dyDescent="0.3"/>
    <row r="764" customFormat="1" x14ac:dyDescent="0.3"/>
    <row r="765" customFormat="1" x14ac:dyDescent="0.3"/>
    <row r="766" customFormat="1" x14ac:dyDescent="0.3"/>
    <row r="767" customFormat="1" x14ac:dyDescent="0.3"/>
    <row r="768" customFormat="1" x14ac:dyDescent="0.3"/>
    <row r="769" customFormat="1" x14ac:dyDescent="0.3"/>
    <row r="770" customFormat="1" x14ac:dyDescent="0.3"/>
    <row r="771" customFormat="1" x14ac:dyDescent="0.3"/>
    <row r="772" customFormat="1" x14ac:dyDescent="0.3"/>
    <row r="773" customFormat="1" x14ac:dyDescent="0.3"/>
    <row r="774" customFormat="1" x14ac:dyDescent="0.3"/>
    <row r="775" customFormat="1" x14ac:dyDescent="0.3"/>
    <row r="776" customFormat="1" x14ac:dyDescent="0.3"/>
    <row r="777" customFormat="1" x14ac:dyDescent="0.3"/>
    <row r="778" customFormat="1" x14ac:dyDescent="0.3"/>
    <row r="779" customFormat="1" x14ac:dyDescent="0.3"/>
    <row r="780" customFormat="1" x14ac:dyDescent="0.3"/>
    <row r="781" customFormat="1" x14ac:dyDescent="0.3"/>
    <row r="782" customFormat="1" x14ac:dyDescent="0.3"/>
    <row r="783" customFormat="1" x14ac:dyDescent="0.3"/>
    <row r="784" customFormat="1" x14ac:dyDescent="0.3"/>
    <row r="785" customFormat="1" x14ac:dyDescent="0.3"/>
    <row r="786" customFormat="1" x14ac:dyDescent="0.3"/>
    <row r="787" customFormat="1" x14ac:dyDescent="0.3"/>
    <row r="788" customFormat="1" x14ac:dyDescent="0.3"/>
    <row r="789" customFormat="1" x14ac:dyDescent="0.3"/>
    <row r="790" customFormat="1" x14ac:dyDescent="0.3"/>
    <row r="791" customFormat="1" x14ac:dyDescent="0.3"/>
    <row r="792" customFormat="1" x14ac:dyDescent="0.3"/>
    <row r="793" customFormat="1" x14ac:dyDescent="0.3"/>
    <row r="794" customFormat="1" x14ac:dyDescent="0.3"/>
    <row r="795" customFormat="1" x14ac:dyDescent="0.3"/>
    <row r="796" customFormat="1" x14ac:dyDescent="0.3"/>
    <row r="797" customFormat="1" x14ac:dyDescent="0.3"/>
    <row r="798" customFormat="1" x14ac:dyDescent="0.3"/>
    <row r="799" customFormat="1" x14ac:dyDescent="0.3"/>
    <row r="800" customFormat="1" x14ac:dyDescent="0.3"/>
    <row r="801" customFormat="1" x14ac:dyDescent="0.3"/>
    <row r="802" customFormat="1" x14ac:dyDescent="0.3"/>
    <row r="803" customFormat="1" x14ac:dyDescent="0.3"/>
  </sheetData>
  <autoFilter ref="A4:N32" xr:uid="{02601E8E-1CE9-4B6A-9F9D-CFCCCC09E5F7}"/>
  <sortState xmlns:xlrd2="http://schemas.microsoft.com/office/spreadsheetml/2017/richdata2" ref="A5:N26">
    <sortCondition descending="1" ref="N5:N26"/>
  </sortState>
  <phoneticPr fontId="5" type="noConversion"/>
  <conditionalFormatting sqref="A5:A23">
    <cfRule type="duplicateValues" dxfId="154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E5778-BEBC-4D69-924D-302F88A51EC1}">
  <dimension ref="A1:N35"/>
  <sheetViews>
    <sheetView zoomScale="80" zoomScaleNormal="80" workbookViewId="0">
      <selection activeCell="G9" sqref="G9"/>
    </sheetView>
  </sheetViews>
  <sheetFormatPr defaultRowHeight="14.4" x14ac:dyDescent="0.3"/>
  <cols>
    <col min="1" max="1" width="20.21875" customWidth="1"/>
    <col min="3" max="3" width="21.44140625" customWidth="1"/>
    <col min="6" max="6" width="11.21875" customWidth="1"/>
    <col min="14" max="14" width="12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40</v>
      </c>
      <c r="B5" s="18" t="s">
        <v>14</v>
      </c>
      <c r="C5" s="19" t="s">
        <v>61</v>
      </c>
      <c r="D5" s="27">
        <v>25</v>
      </c>
      <c r="E5" s="27"/>
      <c r="F5" s="27"/>
      <c r="G5" s="27"/>
      <c r="H5" s="27"/>
      <c r="I5" s="27"/>
      <c r="J5" s="27"/>
      <c r="K5" s="27"/>
      <c r="L5" s="1"/>
      <c r="M5" s="1"/>
      <c r="N5">
        <f>SUM(D5:M5)</f>
        <v>25</v>
      </c>
    </row>
    <row r="6" spans="1:14" x14ac:dyDescent="0.3">
      <c r="A6" s="1" t="s">
        <v>77</v>
      </c>
      <c r="B6" s="18" t="s">
        <v>14</v>
      </c>
      <c r="C6" s="19" t="s">
        <v>8</v>
      </c>
      <c r="D6" s="1">
        <v>23</v>
      </c>
      <c r="E6" s="1"/>
      <c r="F6" s="1"/>
      <c r="G6" s="1"/>
      <c r="H6" s="1"/>
      <c r="I6" s="1"/>
      <c r="J6" s="1"/>
      <c r="K6" s="1"/>
      <c r="L6" s="1"/>
      <c r="M6" s="1"/>
      <c r="N6">
        <f>SUM(D6:M6)</f>
        <v>23</v>
      </c>
    </row>
    <row r="7" spans="1:14" x14ac:dyDescent="0.3">
      <c r="A7" s="1" t="s">
        <v>78</v>
      </c>
      <c r="B7" s="18" t="s">
        <v>14</v>
      </c>
      <c r="C7" s="19" t="s">
        <v>8</v>
      </c>
      <c r="D7" s="58">
        <v>21</v>
      </c>
      <c r="E7" s="9"/>
      <c r="F7" s="9"/>
      <c r="G7" s="9"/>
      <c r="H7" s="58">
        <v>45</v>
      </c>
      <c r="I7" s="9"/>
      <c r="J7" s="9"/>
      <c r="K7" s="9"/>
      <c r="L7" s="9"/>
      <c r="M7" s="1"/>
      <c r="N7" s="56">
        <f t="shared" ref="N7:N24" si="0">SUM(C7:L7)</f>
        <v>66</v>
      </c>
    </row>
    <row r="8" spans="1:14" x14ac:dyDescent="0.3">
      <c r="A8" s="1" t="s">
        <v>151</v>
      </c>
      <c r="B8" s="18" t="s">
        <v>14</v>
      </c>
      <c r="C8" s="19" t="s">
        <v>113</v>
      </c>
      <c r="D8" s="1"/>
      <c r="E8" s="1">
        <v>25</v>
      </c>
      <c r="F8" s="57">
        <v>50</v>
      </c>
      <c r="G8" s="57">
        <v>50</v>
      </c>
      <c r="H8" s="57">
        <v>50</v>
      </c>
      <c r="I8" s="57">
        <v>50</v>
      </c>
      <c r="J8" s="57">
        <v>50</v>
      </c>
      <c r="K8" s="1"/>
      <c r="L8" s="57">
        <v>50</v>
      </c>
      <c r="M8" s="1">
        <f>25*2</f>
        <v>50</v>
      </c>
      <c r="N8" s="56">
        <f>SUM(F8:J8)+L8</f>
        <v>300</v>
      </c>
    </row>
    <row r="9" spans="1:14" x14ac:dyDescent="0.3">
      <c r="A9" s="1" t="s">
        <v>152</v>
      </c>
      <c r="B9" s="18" t="s">
        <v>14</v>
      </c>
      <c r="C9" s="19" t="s">
        <v>110</v>
      </c>
      <c r="D9" s="1"/>
      <c r="E9" s="9">
        <v>23</v>
      </c>
      <c r="F9" s="1"/>
      <c r="G9" s="1"/>
      <c r="H9" s="1"/>
      <c r="I9" s="1"/>
      <c r="J9" s="1"/>
      <c r="K9" s="1"/>
      <c r="L9" s="1"/>
      <c r="M9" s="1"/>
      <c r="N9">
        <f>SUM(D9:M9)</f>
        <v>23</v>
      </c>
    </row>
    <row r="10" spans="1:14" x14ac:dyDescent="0.3">
      <c r="A10" s="1" t="s">
        <v>153</v>
      </c>
      <c r="B10" s="18" t="s">
        <v>14</v>
      </c>
      <c r="C10" s="19" t="s">
        <v>113</v>
      </c>
      <c r="D10" s="1"/>
      <c r="E10" s="1">
        <v>21</v>
      </c>
      <c r="F10" s="1"/>
      <c r="G10" s="1"/>
      <c r="H10" s="1">
        <v>28</v>
      </c>
      <c r="I10" s="1"/>
      <c r="J10" s="1"/>
      <c r="K10" s="1"/>
      <c r="L10" s="1"/>
      <c r="M10" s="1"/>
      <c r="N10">
        <f t="shared" ref="N10:N27" si="1">SUM(D10:M10)</f>
        <v>49</v>
      </c>
    </row>
    <row r="11" spans="1:14" x14ac:dyDescent="0.3">
      <c r="A11" s="1" t="s">
        <v>154</v>
      </c>
      <c r="B11" s="18" t="s">
        <v>14</v>
      </c>
      <c r="C11" s="19" t="s">
        <v>113</v>
      </c>
      <c r="D11" s="1"/>
      <c r="E11" s="9">
        <v>19</v>
      </c>
      <c r="F11" s="1"/>
      <c r="G11" s="1"/>
      <c r="H11" s="1">
        <v>34</v>
      </c>
      <c r="I11" s="1"/>
      <c r="J11" s="1"/>
      <c r="K11" s="1"/>
      <c r="L11" s="1"/>
      <c r="M11" s="1"/>
      <c r="N11">
        <f t="shared" si="1"/>
        <v>53</v>
      </c>
    </row>
    <row r="12" spans="1:14" x14ac:dyDescent="0.3">
      <c r="A12" s="1" t="s">
        <v>155</v>
      </c>
      <c r="B12" s="18" t="s">
        <v>14</v>
      </c>
      <c r="C12" s="19" t="s">
        <v>140</v>
      </c>
      <c r="D12" s="1"/>
      <c r="E12" s="1">
        <v>17</v>
      </c>
      <c r="F12" s="1"/>
      <c r="G12" s="1"/>
      <c r="H12" s="1"/>
      <c r="I12" s="1"/>
      <c r="J12" s="1"/>
      <c r="K12" s="1"/>
      <c r="L12" s="1"/>
      <c r="M12" s="1"/>
      <c r="N12">
        <f t="shared" si="1"/>
        <v>17</v>
      </c>
    </row>
    <row r="13" spans="1:14" x14ac:dyDescent="0.3">
      <c r="A13" s="1" t="s">
        <v>156</v>
      </c>
      <c r="B13" s="18" t="s">
        <v>14</v>
      </c>
      <c r="C13" s="19" t="s">
        <v>111</v>
      </c>
      <c r="D13" s="1"/>
      <c r="E13" s="9">
        <v>15</v>
      </c>
      <c r="F13" s="1"/>
      <c r="G13" s="1"/>
      <c r="H13" s="1"/>
      <c r="I13" s="1"/>
      <c r="J13" s="1"/>
      <c r="K13" s="1"/>
      <c r="L13" s="1"/>
      <c r="M13" s="1"/>
      <c r="N13">
        <f t="shared" si="1"/>
        <v>15</v>
      </c>
    </row>
    <row r="14" spans="1:14" x14ac:dyDescent="0.3">
      <c r="A14" s="1" t="s">
        <v>157</v>
      </c>
      <c r="B14" s="18" t="s">
        <v>14</v>
      </c>
      <c r="C14" s="19" t="s">
        <v>108</v>
      </c>
      <c r="D14" s="1"/>
      <c r="E14" s="1">
        <v>13</v>
      </c>
      <c r="F14" s="1"/>
      <c r="G14" s="1"/>
      <c r="H14" s="1"/>
      <c r="I14" s="1"/>
      <c r="J14" s="1"/>
      <c r="K14" s="1"/>
      <c r="L14" s="1"/>
      <c r="M14" s="1"/>
      <c r="N14">
        <f t="shared" si="1"/>
        <v>13</v>
      </c>
    </row>
    <row r="15" spans="1:14" x14ac:dyDescent="0.3">
      <c r="A15" s="1" t="s">
        <v>158</v>
      </c>
      <c r="B15" s="18" t="s">
        <v>14</v>
      </c>
      <c r="C15" s="19" t="s">
        <v>108</v>
      </c>
      <c r="D15" s="1"/>
      <c r="E15" s="9">
        <v>11</v>
      </c>
      <c r="F15" s="1"/>
      <c r="G15" s="1"/>
      <c r="H15" s="1"/>
      <c r="I15" s="1"/>
      <c r="J15" s="1"/>
      <c r="K15" s="1"/>
      <c r="L15" s="1"/>
      <c r="M15" s="1"/>
      <c r="N15">
        <f t="shared" si="1"/>
        <v>11</v>
      </c>
    </row>
    <row r="16" spans="1:14" x14ac:dyDescent="0.3">
      <c r="A16" s="1" t="s">
        <v>159</v>
      </c>
      <c r="B16" s="18" t="s">
        <v>14</v>
      </c>
      <c r="C16" s="19" t="s">
        <v>108</v>
      </c>
      <c r="D16" s="1"/>
      <c r="E16" s="1">
        <v>10</v>
      </c>
      <c r="F16" s="1"/>
      <c r="G16" s="1"/>
      <c r="H16" s="1"/>
      <c r="I16" s="1"/>
      <c r="J16" s="1"/>
      <c r="K16" s="1"/>
      <c r="L16" s="1"/>
      <c r="M16" s="1"/>
      <c r="N16">
        <f t="shared" si="1"/>
        <v>10</v>
      </c>
    </row>
    <row r="17" spans="1:14" x14ac:dyDescent="0.3">
      <c r="A17" s="1" t="s">
        <v>160</v>
      </c>
      <c r="B17" s="18" t="s">
        <v>14</v>
      </c>
      <c r="C17" s="19" t="s">
        <v>108</v>
      </c>
      <c r="D17" s="1"/>
      <c r="E17" s="9">
        <v>9</v>
      </c>
      <c r="F17" s="1"/>
      <c r="G17" s="1"/>
      <c r="H17" s="1"/>
      <c r="I17" s="1"/>
      <c r="J17" s="1"/>
      <c r="K17" s="1"/>
      <c r="L17" s="1"/>
      <c r="M17" s="1"/>
      <c r="N17">
        <f t="shared" si="1"/>
        <v>9</v>
      </c>
    </row>
    <row r="18" spans="1:14" x14ac:dyDescent="0.3">
      <c r="A18" s="1" t="s">
        <v>161</v>
      </c>
      <c r="B18" s="18" t="s">
        <v>14</v>
      </c>
      <c r="C18" s="19" t="s">
        <v>108</v>
      </c>
      <c r="D18" s="1"/>
      <c r="E18" s="1">
        <v>8</v>
      </c>
      <c r="F18" s="1"/>
      <c r="G18" s="1"/>
      <c r="H18" s="1"/>
      <c r="I18" s="1"/>
      <c r="J18" s="1"/>
      <c r="K18" s="1"/>
      <c r="L18" s="1"/>
      <c r="M18" s="1"/>
      <c r="N18">
        <f t="shared" si="1"/>
        <v>8</v>
      </c>
    </row>
    <row r="19" spans="1:14" x14ac:dyDescent="0.3">
      <c r="A19" s="1" t="s">
        <v>392</v>
      </c>
      <c r="B19" s="18" t="s">
        <v>14</v>
      </c>
      <c r="C19" s="1" t="s">
        <v>381</v>
      </c>
      <c r="D19" s="1"/>
      <c r="E19" s="1"/>
      <c r="F19" s="1"/>
      <c r="G19" s="1"/>
      <c r="H19" s="1">
        <v>40</v>
      </c>
      <c r="I19" s="1"/>
      <c r="J19" s="1"/>
      <c r="K19" s="1"/>
      <c r="L19" s="1"/>
      <c r="M19" s="1"/>
      <c r="N19">
        <f t="shared" si="1"/>
        <v>40</v>
      </c>
    </row>
    <row r="20" spans="1:14" x14ac:dyDescent="0.3">
      <c r="A20" s="1" t="s">
        <v>393</v>
      </c>
      <c r="B20" s="18" t="s">
        <v>14</v>
      </c>
      <c r="C20" s="1"/>
      <c r="D20" s="1"/>
      <c r="E20" s="1"/>
      <c r="F20" s="1"/>
      <c r="G20" s="1"/>
      <c r="H20" s="1">
        <v>37</v>
      </c>
      <c r="I20" s="1"/>
      <c r="J20" s="1"/>
      <c r="K20" s="1"/>
      <c r="L20" s="1"/>
      <c r="M20" s="1"/>
      <c r="N20">
        <f t="shared" si="1"/>
        <v>37</v>
      </c>
    </row>
    <row r="21" spans="1:14" x14ac:dyDescent="0.3">
      <c r="A21" s="1" t="s">
        <v>394</v>
      </c>
      <c r="B21" s="18" t="s">
        <v>14</v>
      </c>
      <c r="C21" s="1" t="s">
        <v>381</v>
      </c>
      <c r="D21" s="1"/>
      <c r="E21" s="1"/>
      <c r="F21" s="1"/>
      <c r="G21" s="1"/>
      <c r="H21" s="1">
        <v>31</v>
      </c>
      <c r="I21" s="1"/>
      <c r="J21" s="1"/>
      <c r="K21" s="1"/>
      <c r="L21" s="1"/>
      <c r="M21" s="1"/>
      <c r="N21">
        <f t="shared" si="1"/>
        <v>31</v>
      </c>
    </row>
    <row r="22" spans="1:14" x14ac:dyDescent="0.3">
      <c r="A22" s="1" t="s">
        <v>395</v>
      </c>
      <c r="B22" s="18" t="s">
        <v>14</v>
      </c>
      <c r="C22" s="1" t="s">
        <v>381</v>
      </c>
      <c r="D22" s="1"/>
      <c r="E22" s="1"/>
      <c r="F22" s="1"/>
      <c r="G22" s="1"/>
      <c r="H22" s="1">
        <v>25</v>
      </c>
      <c r="I22" s="1"/>
      <c r="J22" s="1"/>
      <c r="K22" s="1"/>
      <c r="L22" s="1"/>
      <c r="M22" s="1"/>
      <c r="N22">
        <f t="shared" si="1"/>
        <v>25</v>
      </c>
    </row>
    <row r="23" spans="1:14" x14ac:dyDescent="0.3">
      <c r="A23" s="1" t="s">
        <v>465</v>
      </c>
      <c r="B23" s="8" t="s">
        <v>14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>
        <f>23*2</f>
        <v>46</v>
      </c>
      <c r="N23">
        <f t="shared" si="1"/>
        <v>46</v>
      </c>
    </row>
    <row r="24" spans="1:14" x14ac:dyDescent="0.3">
      <c r="A24" s="1" t="s">
        <v>494</v>
      </c>
      <c r="B24" s="21" t="s">
        <v>14</v>
      </c>
      <c r="C24" s="1" t="s">
        <v>588</v>
      </c>
      <c r="D24" s="1"/>
      <c r="E24" s="1"/>
      <c r="F24" s="1"/>
      <c r="G24" s="1"/>
      <c r="H24" s="1"/>
      <c r="I24" s="57">
        <v>45</v>
      </c>
      <c r="J24" s="57">
        <v>45</v>
      </c>
      <c r="K24" s="57">
        <v>50</v>
      </c>
      <c r="L24" s="57">
        <v>45</v>
      </c>
      <c r="M24" s="1"/>
      <c r="N24" s="56">
        <f t="shared" si="0"/>
        <v>185</v>
      </c>
    </row>
    <row r="25" spans="1:14" x14ac:dyDescent="0.3">
      <c r="A25" s="1" t="s">
        <v>495</v>
      </c>
      <c r="B25" s="2" t="s">
        <v>14</v>
      </c>
      <c r="C25" s="1" t="s">
        <v>496</v>
      </c>
      <c r="D25" s="1"/>
      <c r="E25" s="1"/>
      <c r="F25" s="1"/>
      <c r="G25" s="1"/>
      <c r="H25" s="1"/>
      <c r="I25" s="1">
        <v>40</v>
      </c>
      <c r="J25" s="1"/>
      <c r="K25" s="1"/>
      <c r="L25" s="1"/>
      <c r="M25" s="1"/>
      <c r="N25">
        <f t="shared" si="1"/>
        <v>40</v>
      </c>
    </row>
    <row r="26" spans="1:14" x14ac:dyDescent="0.3">
      <c r="A26" s="1" t="s">
        <v>497</v>
      </c>
      <c r="B26" s="2" t="s">
        <v>14</v>
      </c>
      <c r="C26" s="1" t="s">
        <v>498</v>
      </c>
      <c r="D26" s="1"/>
      <c r="E26" s="1"/>
      <c r="F26" s="1"/>
      <c r="G26" s="1"/>
      <c r="H26" s="1"/>
      <c r="I26" s="1">
        <v>37</v>
      </c>
      <c r="J26" s="1"/>
      <c r="K26" s="1"/>
      <c r="L26" s="1"/>
      <c r="M26" s="1"/>
      <c r="N26">
        <f t="shared" si="1"/>
        <v>37</v>
      </c>
    </row>
    <row r="27" spans="1:14" x14ac:dyDescent="0.3">
      <c r="A27" s="1" t="s">
        <v>589</v>
      </c>
      <c r="B27" s="7" t="s">
        <v>14</v>
      </c>
      <c r="C27" s="1" t="s">
        <v>590</v>
      </c>
      <c r="D27" s="2"/>
      <c r="E27" s="1"/>
      <c r="F27" s="1"/>
      <c r="G27" s="1"/>
      <c r="H27" s="1"/>
      <c r="I27" s="1"/>
      <c r="J27" s="1"/>
      <c r="K27" s="1">
        <v>45</v>
      </c>
      <c r="L27" s="1"/>
      <c r="M27" s="1"/>
      <c r="N27">
        <f t="shared" si="1"/>
        <v>45</v>
      </c>
    </row>
    <row r="28" spans="1:14" x14ac:dyDescent="0.3">
      <c r="A28" s="1"/>
      <c r="B28" s="7"/>
      <c r="C28" s="1"/>
      <c r="D28" s="2"/>
      <c r="E28" s="1"/>
      <c r="F28" s="1"/>
      <c r="G28" s="1"/>
      <c r="H28" s="1"/>
      <c r="I28" s="1"/>
      <c r="J28" s="1"/>
      <c r="K28" s="1"/>
      <c r="L28" s="1"/>
      <c r="M28" s="1"/>
    </row>
    <row r="29" spans="1:14" x14ac:dyDescent="0.3">
      <c r="A29" s="1"/>
      <c r="B29" s="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4" x14ac:dyDescent="0.3">
      <c r="A30" s="1"/>
      <c r="B30" s="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4" x14ac:dyDescent="0.3">
      <c r="A31" s="1"/>
      <c r="B31" s="2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4" x14ac:dyDescent="0.3">
      <c r="A32" s="1"/>
      <c r="B32" s="2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x14ac:dyDescent="0.3">
      <c r="A33" s="1"/>
      <c r="B33" s="2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x14ac:dyDescent="0.3">
      <c r="A34" s="1"/>
      <c r="B34" s="7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x14ac:dyDescent="0.3">
      <c r="A35" s="1"/>
      <c r="B35" s="7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</sheetData>
  <autoFilter ref="A4:M27" xr:uid="{066E5778-BEBC-4D69-924D-302F88A51EC1}"/>
  <sortState xmlns:xlrd2="http://schemas.microsoft.com/office/spreadsheetml/2017/richdata2" ref="A5:N35">
    <sortCondition descending="1" ref="N5:N35"/>
  </sortState>
  <phoneticPr fontId="5" type="noConversion"/>
  <conditionalFormatting sqref="A5:A18">
    <cfRule type="duplicateValues" dxfId="153" priority="1"/>
    <cfRule type="duplicateValues" dxfId="152" priority="2"/>
    <cfRule type="duplicateValues" dxfId="151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DF9A6-D302-44A9-B608-3876F9622ECF}">
  <dimension ref="A1:N20"/>
  <sheetViews>
    <sheetView zoomScale="80" zoomScaleNormal="80" workbookViewId="0">
      <selection activeCell="A20" sqref="A20"/>
    </sheetView>
  </sheetViews>
  <sheetFormatPr defaultRowHeight="14.4" x14ac:dyDescent="0.3"/>
  <cols>
    <col min="1" max="1" width="18.5546875" customWidth="1"/>
    <col min="3" max="3" width="22" customWidth="1"/>
    <col min="14" max="14" width="12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181</v>
      </c>
      <c r="B5" s="8" t="s">
        <v>164</v>
      </c>
      <c r="C5" s="26" t="s">
        <v>111</v>
      </c>
      <c r="D5" s="1"/>
      <c r="E5" s="1">
        <v>25</v>
      </c>
      <c r="F5" s="1"/>
      <c r="G5" s="1"/>
      <c r="H5" s="1"/>
      <c r="I5" s="1"/>
      <c r="J5" s="1"/>
      <c r="K5" s="1"/>
      <c r="L5" s="1"/>
      <c r="M5" s="1"/>
      <c r="N5">
        <f>SUM(D5:M5)</f>
        <v>25</v>
      </c>
    </row>
    <row r="6" spans="1:14" x14ac:dyDescent="0.3">
      <c r="A6" s="1" t="s">
        <v>182</v>
      </c>
      <c r="B6" s="8" t="s">
        <v>164</v>
      </c>
      <c r="C6" s="26" t="s">
        <v>112</v>
      </c>
      <c r="D6" s="1"/>
      <c r="E6" s="57">
        <v>23</v>
      </c>
      <c r="F6" s="57">
        <v>50</v>
      </c>
      <c r="G6" s="1"/>
      <c r="H6" s="57">
        <v>50</v>
      </c>
      <c r="I6" s="1"/>
      <c r="J6" s="1"/>
      <c r="K6" s="1"/>
      <c r="L6" s="1"/>
      <c r="M6" s="57">
        <f>25*2</f>
        <v>50</v>
      </c>
      <c r="N6" s="56">
        <f>SUM(D6:M6)</f>
        <v>173</v>
      </c>
    </row>
    <row r="7" spans="1:14" x14ac:dyDescent="0.3">
      <c r="A7" s="1" t="s">
        <v>183</v>
      </c>
      <c r="B7" s="8" t="s">
        <v>164</v>
      </c>
      <c r="C7" s="26" t="s">
        <v>169</v>
      </c>
      <c r="D7" s="1">
        <v>23</v>
      </c>
      <c r="E7" s="1">
        <v>21</v>
      </c>
      <c r="F7" s="1"/>
      <c r="G7" s="1"/>
      <c r="H7" s="1"/>
      <c r="I7" s="1"/>
      <c r="J7" s="1"/>
      <c r="K7" s="1"/>
      <c r="L7" s="1"/>
      <c r="M7" s="1"/>
      <c r="N7">
        <f t="shared" ref="N7:N20" si="0">SUM(D7:M7)</f>
        <v>44</v>
      </c>
    </row>
    <row r="8" spans="1:14" x14ac:dyDescent="0.3">
      <c r="A8" s="1" t="s">
        <v>184</v>
      </c>
      <c r="B8" s="8" t="s">
        <v>164</v>
      </c>
      <c r="C8" s="26" t="s">
        <v>111</v>
      </c>
      <c r="D8" s="1"/>
      <c r="E8" s="1">
        <v>19</v>
      </c>
      <c r="F8" s="1"/>
      <c r="G8" s="1"/>
      <c r="H8" s="1"/>
      <c r="I8" s="1"/>
      <c r="J8" s="1"/>
      <c r="K8" s="1"/>
      <c r="L8" s="1"/>
      <c r="M8" s="1"/>
      <c r="N8">
        <f t="shared" si="0"/>
        <v>19</v>
      </c>
    </row>
    <row r="9" spans="1:14" x14ac:dyDescent="0.3">
      <c r="A9" s="1" t="s">
        <v>185</v>
      </c>
      <c r="B9" s="8" t="s">
        <v>164</v>
      </c>
      <c r="C9" s="26" t="s">
        <v>169</v>
      </c>
      <c r="D9" s="57">
        <v>21</v>
      </c>
      <c r="E9" s="57">
        <v>17</v>
      </c>
      <c r="F9" s="1"/>
      <c r="G9" s="1"/>
      <c r="H9" s="1"/>
      <c r="I9" s="57">
        <v>45</v>
      </c>
      <c r="J9" s="57">
        <v>45</v>
      </c>
      <c r="K9" s="57">
        <v>50</v>
      </c>
      <c r="L9" s="57">
        <v>45</v>
      </c>
      <c r="M9" s="1"/>
      <c r="N9" s="56">
        <f t="shared" si="0"/>
        <v>223</v>
      </c>
    </row>
    <row r="10" spans="1:14" x14ac:dyDescent="0.3">
      <c r="A10" s="1" t="s">
        <v>186</v>
      </c>
      <c r="B10" s="8" t="s">
        <v>164</v>
      </c>
      <c r="C10" s="26" t="s">
        <v>169</v>
      </c>
      <c r="D10" s="1"/>
      <c r="E10" s="1">
        <v>15</v>
      </c>
      <c r="F10" s="1"/>
      <c r="G10" s="1"/>
      <c r="H10" s="1"/>
      <c r="I10" s="1"/>
      <c r="J10" s="1"/>
      <c r="K10" s="1"/>
      <c r="L10" s="1"/>
      <c r="M10" s="1"/>
      <c r="N10">
        <f t="shared" si="0"/>
        <v>15</v>
      </c>
    </row>
    <row r="11" spans="1:14" x14ac:dyDescent="0.3">
      <c r="A11" s="1" t="s">
        <v>187</v>
      </c>
      <c r="B11" s="8" t="s">
        <v>164</v>
      </c>
      <c r="C11" s="26" t="s">
        <v>111</v>
      </c>
      <c r="D11" s="1"/>
      <c r="E11" s="1">
        <v>13</v>
      </c>
      <c r="F11" s="1"/>
      <c r="G11" s="1"/>
      <c r="H11" s="1"/>
      <c r="I11" s="1"/>
      <c r="J11" s="1"/>
      <c r="K11" s="1"/>
      <c r="L11" s="1"/>
      <c r="M11" s="1"/>
      <c r="N11">
        <f t="shared" si="0"/>
        <v>13</v>
      </c>
    </row>
    <row r="12" spans="1:14" x14ac:dyDescent="0.3">
      <c r="A12" s="1" t="s">
        <v>188</v>
      </c>
      <c r="B12" s="8" t="s">
        <v>164</v>
      </c>
      <c r="C12" s="26" t="s">
        <v>111</v>
      </c>
      <c r="D12" s="1"/>
      <c r="E12" s="1">
        <v>11</v>
      </c>
      <c r="F12" s="1"/>
      <c r="G12" s="1"/>
      <c r="H12" s="1"/>
      <c r="I12" s="1"/>
      <c r="J12" s="1"/>
      <c r="K12" s="1"/>
      <c r="L12" s="1"/>
      <c r="M12" s="1"/>
      <c r="N12">
        <f t="shared" si="0"/>
        <v>11</v>
      </c>
    </row>
    <row r="13" spans="1:14" x14ac:dyDescent="0.3">
      <c r="A13" s="1" t="s">
        <v>189</v>
      </c>
      <c r="B13" s="8" t="s">
        <v>164</v>
      </c>
      <c r="C13" s="26" t="s">
        <v>111</v>
      </c>
      <c r="D13" s="1"/>
      <c r="E13" s="1">
        <v>10</v>
      </c>
      <c r="F13" s="1"/>
      <c r="G13" s="1"/>
      <c r="H13" s="1"/>
      <c r="I13" s="1"/>
      <c r="J13" s="1"/>
      <c r="K13" s="1"/>
      <c r="L13" s="1"/>
      <c r="M13" s="1"/>
      <c r="N13">
        <f t="shared" si="0"/>
        <v>10</v>
      </c>
    </row>
    <row r="14" spans="1:14" x14ac:dyDescent="0.3">
      <c r="A14" s="1" t="s">
        <v>190</v>
      </c>
      <c r="B14" s="8" t="s">
        <v>164</v>
      </c>
      <c r="C14" s="26" t="s">
        <v>108</v>
      </c>
      <c r="D14" s="1"/>
      <c r="E14" s="1">
        <v>9</v>
      </c>
      <c r="F14" s="1"/>
      <c r="G14" s="1"/>
      <c r="H14" s="1"/>
      <c r="I14" s="1"/>
      <c r="J14" s="1"/>
      <c r="K14" s="1"/>
      <c r="L14" s="1"/>
      <c r="M14" s="1"/>
      <c r="N14">
        <f t="shared" si="0"/>
        <v>9</v>
      </c>
    </row>
    <row r="15" spans="1:14" x14ac:dyDescent="0.3">
      <c r="A15" s="1" t="s">
        <v>191</v>
      </c>
      <c r="B15" s="8" t="s">
        <v>164</v>
      </c>
      <c r="C15" s="26" t="s">
        <v>108</v>
      </c>
      <c r="D15" s="1"/>
      <c r="E15" s="1">
        <v>8</v>
      </c>
      <c r="F15" s="1"/>
      <c r="G15" s="1"/>
      <c r="H15" s="1"/>
      <c r="I15" s="1"/>
      <c r="J15" s="1"/>
      <c r="K15" s="1"/>
      <c r="L15" s="1"/>
      <c r="M15" s="1"/>
      <c r="N15">
        <f t="shared" si="0"/>
        <v>8</v>
      </c>
    </row>
    <row r="16" spans="1:14" x14ac:dyDescent="0.3">
      <c r="A16" s="1" t="s">
        <v>21</v>
      </c>
      <c r="B16" s="18" t="s">
        <v>23</v>
      </c>
      <c r="C16" s="18" t="s">
        <v>62</v>
      </c>
      <c r="D16" s="1">
        <v>25</v>
      </c>
      <c r="E16" s="1"/>
      <c r="F16" s="1"/>
      <c r="G16" s="1"/>
      <c r="H16" s="1"/>
      <c r="I16" s="1"/>
      <c r="J16" s="1"/>
      <c r="K16" s="1">
        <v>40</v>
      </c>
      <c r="L16" s="1">
        <v>40</v>
      </c>
      <c r="M16" s="1"/>
      <c r="N16">
        <f t="shared" si="0"/>
        <v>105</v>
      </c>
    </row>
    <row r="17" spans="1:14" x14ac:dyDescent="0.3">
      <c r="A17" s="1" t="s">
        <v>349</v>
      </c>
      <c r="B17" s="18" t="s">
        <v>23</v>
      </c>
      <c r="C17" s="1"/>
      <c r="D17" s="1"/>
      <c r="E17" s="1"/>
      <c r="F17" s="1"/>
      <c r="G17" s="1">
        <v>50</v>
      </c>
      <c r="H17" s="1"/>
      <c r="I17" s="1"/>
      <c r="J17" s="1"/>
      <c r="K17" s="1"/>
      <c r="L17" s="1"/>
      <c r="M17" s="1"/>
      <c r="N17">
        <f t="shared" si="0"/>
        <v>50</v>
      </c>
    </row>
    <row r="18" spans="1:14" x14ac:dyDescent="0.3">
      <c r="A18" s="1" t="s">
        <v>396</v>
      </c>
      <c r="B18" s="18" t="s">
        <v>23</v>
      </c>
      <c r="C18" s="1" t="s">
        <v>387</v>
      </c>
      <c r="D18" s="1"/>
      <c r="E18" s="1"/>
      <c r="F18" s="1"/>
      <c r="G18" s="1"/>
      <c r="H18" s="1">
        <v>45</v>
      </c>
      <c r="I18" s="1">
        <v>40</v>
      </c>
      <c r="J18" s="1"/>
      <c r="K18" s="1"/>
      <c r="L18" s="1"/>
      <c r="M18" s="1"/>
      <c r="N18">
        <f t="shared" si="0"/>
        <v>85</v>
      </c>
    </row>
    <row r="19" spans="1:14" x14ac:dyDescent="0.3">
      <c r="A19" s="1" t="s">
        <v>460</v>
      </c>
      <c r="B19" s="43" t="s">
        <v>23</v>
      </c>
      <c r="C19" s="1" t="s">
        <v>13</v>
      </c>
      <c r="D19" s="1"/>
      <c r="E19" s="1"/>
      <c r="F19" s="1"/>
      <c r="G19" s="1"/>
      <c r="H19" s="1"/>
      <c r="I19" s="57">
        <v>50</v>
      </c>
      <c r="J19" s="57">
        <v>50</v>
      </c>
      <c r="K19" s="57">
        <v>45</v>
      </c>
      <c r="L19" s="57">
        <v>50</v>
      </c>
      <c r="M19" s="57">
        <f>23*2</f>
        <v>46</v>
      </c>
      <c r="N19" s="56">
        <f>SUM(D19:M19)</f>
        <v>241</v>
      </c>
    </row>
    <row r="20" spans="1:14" x14ac:dyDescent="0.3">
      <c r="A20" s="1" t="s">
        <v>481</v>
      </c>
      <c r="B20" s="45" t="s">
        <v>23</v>
      </c>
      <c r="C20" s="1" t="s">
        <v>482</v>
      </c>
      <c r="D20" s="1"/>
      <c r="E20" s="1"/>
      <c r="F20" s="1"/>
      <c r="G20" s="1"/>
      <c r="H20" s="1"/>
      <c r="I20" s="1">
        <v>37</v>
      </c>
      <c r="J20" s="1"/>
      <c r="K20" s="1"/>
      <c r="L20" s="1"/>
      <c r="M20" s="1"/>
      <c r="N20">
        <f t="shared" si="0"/>
        <v>37</v>
      </c>
    </row>
  </sheetData>
  <autoFilter ref="A4:M20" xr:uid="{A3DDF9A6-D302-44A9-B608-3876F9622ECF}"/>
  <sortState xmlns:xlrd2="http://schemas.microsoft.com/office/spreadsheetml/2017/richdata2" ref="A5:N18">
    <sortCondition descending="1" ref="N5:N18"/>
  </sortState>
  <phoneticPr fontId="5" type="noConversion"/>
  <conditionalFormatting sqref="A5:A15">
    <cfRule type="duplicateValues" dxfId="150" priority="1"/>
    <cfRule type="duplicateValues" dxfId="149" priority="2"/>
  </conditionalFormatting>
  <conditionalFormatting sqref="A5:A17">
    <cfRule type="duplicateValues" dxfId="148" priority="3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8EFA8-68BF-4EC3-92A1-5FCFFBC1F338}">
  <dimension ref="A1:N32"/>
  <sheetViews>
    <sheetView zoomScale="80" zoomScaleNormal="80" workbookViewId="0">
      <selection activeCell="N14" sqref="N14"/>
    </sheetView>
  </sheetViews>
  <sheetFormatPr defaultRowHeight="14.4" x14ac:dyDescent="0.3"/>
  <cols>
    <col min="1" max="1" width="28.21875" customWidth="1"/>
    <col min="3" max="3" width="22" customWidth="1"/>
    <col min="14" max="14" width="12.4414062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202</v>
      </c>
      <c r="B5" s="29" t="s">
        <v>195</v>
      </c>
      <c r="C5" s="26" t="s">
        <v>106</v>
      </c>
      <c r="D5" s="1"/>
      <c r="E5" s="1">
        <v>25</v>
      </c>
      <c r="F5" s="1"/>
      <c r="G5" s="1"/>
      <c r="H5" s="1"/>
      <c r="I5" s="1"/>
      <c r="J5" s="1"/>
      <c r="K5" s="1"/>
      <c r="L5" s="1"/>
      <c r="M5" s="1"/>
      <c r="N5">
        <f>SUM(D5:M5)</f>
        <v>25</v>
      </c>
    </row>
    <row r="6" spans="1:14" x14ac:dyDescent="0.3">
      <c r="A6" s="1" t="s">
        <v>214</v>
      </c>
      <c r="B6" s="29" t="s">
        <v>195</v>
      </c>
      <c r="C6" s="26" t="s">
        <v>108</v>
      </c>
      <c r="D6" s="1"/>
      <c r="E6" s="1">
        <v>23</v>
      </c>
      <c r="F6" s="1"/>
      <c r="G6" s="1"/>
      <c r="H6" s="1"/>
      <c r="I6" s="1"/>
      <c r="J6" s="1"/>
      <c r="K6" s="1"/>
      <c r="L6" s="1"/>
      <c r="M6" s="1"/>
      <c r="N6">
        <f t="shared" ref="N6:N22" si="0">SUM(D6:M6)</f>
        <v>23</v>
      </c>
    </row>
    <row r="7" spans="1:14" x14ac:dyDescent="0.3">
      <c r="A7" s="1" t="s">
        <v>215</v>
      </c>
      <c r="B7" s="29" t="s">
        <v>195</v>
      </c>
      <c r="C7" s="26" t="s">
        <v>113</v>
      </c>
      <c r="D7" s="1">
        <v>23</v>
      </c>
      <c r="E7" s="1">
        <v>21</v>
      </c>
      <c r="F7" s="1"/>
      <c r="G7" s="1"/>
      <c r="H7" s="1"/>
      <c r="I7" s="1"/>
      <c r="J7" s="1"/>
      <c r="K7" s="1"/>
      <c r="L7" s="1"/>
      <c r="M7" s="1"/>
      <c r="N7">
        <f t="shared" si="0"/>
        <v>44</v>
      </c>
    </row>
    <row r="8" spans="1:14" x14ac:dyDescent="0.3">
      <c r="A8" s="1" t="s">
        <v>217</v>
      </c>
      <c r="B8" s="29" t="s">
        <v>195</v>
      </c>
      <c r="C8" s="26" t="s">
        <v>169</v>
      </c>
      <c r="D8" s="1"/>
      <c r="E8" s="57">
        <v>19</v>
      </c>
      <c r="F8" s="1"/>
      <c r="G8" s="57">
        <v>50</v>
      </c>
      <c r="H8" s="1"/>
      <c r="I8" s="57">
        <v>45</v>
      </c>
      <c r="J8" s="57">
        <v>45</v>
      </c>
      <c r="K8" s="57">
        <v>50</v>
      </c>
      <c r="L8" s="57">
        <v>45</v>
      </c>
      <c r="M8" s="1"/>
      <c r="N8" s="56">
        <f t="shared" si="0"/>
        <v>254</v>
      </c>
    </row>
    <row r="9" spans="1:14" x14ac:dyDescent="0.3">
      <c r="A9" s="1" t="s">
        <v>218</v>
      </c>
      <c r="B9" s="29" t="s">
        <v>195</v>
      </c>
      <c r="C9" s="26" t="s">
        <v>108</v>
      </c>
      <c r="D9" s="1"/>
      <c r="E9" s="1">
        <v>17</v>
      </c>
      <c r="F9" s="1"/>
      <c r="G9" s="1"/>
      <c r="H9" s="1"/>
      <c r="I9" s="1"/>
      <c r="J9" s="1"/>
      <c r="K9" s="1"/>
      <c r="L9" s="1"/>
      <c r="M9" s="1"/>
      <c r="N9">
        <f t="shared" si="0"/>
        <v>17</v>
      </c>
    </row>
    <row r="10" spans="1:14" x14ac:dyDescent="0.3">
      <c r="A10" s="1" t="s">
        <v>222</v>
      </c>
      <c r="B10" s="29" t="s">
        <v>195</v>
      </c>
      <c r="C10" s="26" t="s">
        <v>111</v>
      </c>
      <c r="D10" s="1"/>
      <c r="E10" s="1">
        <v>15</v>
      </c>
      <c r="F10" s="1"/>
      <c r="G10" s="1"/>
      <c r="H10" s="1"/>
      <c r="I10" s="1"/>
      <c r="J10" s="1"/>
      <c r="K10" s="1"/>
      <c r="L10" s="1"/>
      <c r="M10" s="1"/>
      <c r="N10">
        <f t="shared" si="0"/>
        <v>15</v>
      </c>
    </row>
    <row r="11" spans="1:14" x14ac:dyDescent="0.3">
      <c r="A11" s="1" t="s">
        <v>224</v>
      </c>
      <c r="B11" s="29" t="s">
        <v>195</v>
      </c>
      <c r="C11" s="26" t="s">
        <v>112</v>
      </c>
      <c r="D11" s="1"/>
      <c r="E11" s="1">
        <v>13</v>
      </c>
      <c r="F11" s="57">
        <v>50</v>
      </c>
      <c r="G11" s="57">
        <v>40</v>
      </c>
      <c r="H11" s="1"/>
      <c r="I11" s="57">
        <v>40</v>
      </c>
      <c r="J11" s="57">
        <v>40</v>
      </c>
      <c r="K11" s="57">
        <v>45</v>
      </c>
      <c r="L11" s="57">
        <v>40</v>
      </c>
      <c r="M11" s="1"/>
      <c r="N11" s="56">
        <f>SUM(F11:M11)</f>
        <v>255</v>
      </c>
    </row>
    <row r="12" spans="1:14" x14ac:dyDescent="0.3">
      <c r="A12" s="1" t="s">
        <v>227</v>
      </c>
      <c r="B12" s="29" t="s">
        <v>195</v>
      </c>
      <c r="C12" s="26" t="s">
        <v>108</v>
      </c>
      <c r="D12" s="1"/>
      <c r="E12" s="1">
        <v>11</v>
      </c>
      <c r="F12" s="1"/>
      <c r="G12" s="1"/>
      <c r="H12" s="1"/>
      <c r="I12" s="1"/>
      <c r="J12" s="1"/>
      <c r="K12" s="1"/>
      <c r="L12" s="1"/>
      <c r="M12" s="1"/>
      <c r="N12">
        <f t="shared" si="0"/>
        <v>11</v>
      </c>
    </row>
    <row r="13" spans="1:14" x14ac:dyDescent="0.3">
      <c r="A13" s="1" t="s">
        <v>228</v>
      </c>
      <c r="B13" s="29" t="s">
        <v>195</v>
      </c>
      <c r="C13" s="26" t="s">
        <v>108</v>
      </c>
      <c r="D13" s="1"/>
      <c r="E13" s="1">
        <v>10</v>
      </c>
      <c r="F13" s="1"/>
      <c r="G13" s="1"/>
      <c r="H13" s="1"/>
      <c r="I13" s="1"/>
      <c r="J13" s="1"/>
      <c r="K13" s="1"/>
      <c r="L13" s="1"/>
      <c r="M13" s="1"/>
      <c r="N13">
        <f t="shared" si="0"/>
        <v>10</v>
      </c>
    </row>
    <row r="14" spans="1:14" x14ac:dyDescent="0.3">
      <c r="A14" s="1" t="s">
        <v>79</v>
      </c>
      <c r="B14" s="18" t="s">
        <v>15</v>
      </c>
      <c r="C14" s="19" t="s">
        <v>47</v>
      </c>
      <c r="D14" s="57">
        <v>25</v>
      </c>
      <c r="E14" s="1"/>
      <c r="F14" s="1"/>
      <c r="G14" s="1"/>
      <c r="H14" s="1"/>
      <c r="I14" s="1"/>
      <c r="J14" s="57">
        <v>50</v>
      </c>
      <c r="K14" s="1"/>
      <c r="L14" s="57">
        <v>50</v>
      </c>
      <c r="M14" s="1"/>
      <c r="N14" s="56">
        <f t="shared" si="0"/>
        <v>125</v>
      </c>
    </row>
    <row r="15" spans="1:14" x14ac:dyDescent="0.3">
      <c r="A15" s="1" t="s">
        <v>81</v>
      </c>
      <c r="B15" s="18" t="s">
        <v>15</v>
      </c>
      <c r="C15" s="19" t="s">
        <v>59</v>
      </c>
      <c r="D15" s="1">
        <v>21</v>
      </c>
      <c r="E15" s="1"/>
      <c r="F15" s="1"/>
      <c r="G15" s="1"/>
      <c r="H15" s="1"/>
      <c r="I15" s="1"/>
      <c r="J15" s="1"/>
      <c r="K15" s="1"/>
      <c r="L15" s="1"/>
      <c r="M15" s="1"/>
      <c r="N15">
        <f t="shared" si="0"/>
        <v>21</v>
      </c>
    </row>
    <row r="16" spans="1:14" x14ac:dyDescent="0.3">
      <c r="A16" s="1" t="s">
        <v>350</v>
      </c>
      <c r="B16" s="18" t="s">
        <v>15</v>
      </c>
      <c r="C16" s="1"/>
      <c r="D16" s="1"/>
      <c r="E16" s="1"/>
      <c r="F16" s="1"/>
      <c r="G16" s="1">
        <v>45</v>
      </c>
      <c r="H16" s="1"/>
      <c r="I16" s="1"/>
      <c r="J16" s="1"/>
      <c r="K16" s="1"/>
      <c r="L16" s="1"/>
      <c r="M16" s="1"/>
      <c r="N16">
        <f t="shared" si="0"/>
        <v>45</v>
      </c>
    </row>
    <row r="17" spans="1:14" x14ac:dyDescent="0.3">
      <c r="A17" s="1" t="s">
        <v>398</v>
      </c>
      <c r="B17" s="18" t="s">
        <v>15</v>
      </c>
      <c r="C17" s="1" t="s">
        <v>381</v>
      </c>
      <c r="D17" s="1"/>
      <c r="E17" s="1"/>
      <c r="F17" s="1"/>
      <c r="G17" s="1"/>
      <c r="H17" s="1">
        <v>50</v>
      </c>
      <c r="I17" s="1"/>
      <c r="J17" s="1"/>
      <c r="K17" s="1"/>
      <c r="L17" s="1"/>
      <c r="M17" s="1"/>
      <c r="N17">
        <f t="shared" si="0"/>
        <v>50</v>
      </c>
    </row>
    <row r="18" spans="1:14" x14ac:dyDescent="0.3">
      <c r="A18" s="1" t="s">
        <v>399</v>
      </c>
      <c r="B18" s="18" t="s">
        <v>15</v>
      </c>
      <c r="C18" s="1" t="s">
        <v>387</v>
      </c>
      <c r="D18" s="1"/>
      <c r="E18" s="1"/>
      <c r="F18" s="1"/>
      <c r="G18" s="1"/>
      <c r="H18" s="1">
        <v>45</v>
      </c>
      <c r="I18" s="1"/>
      <c r="J18" s="1"/>
      <c r="K18" s="1"/>
      <c r="L18" s="1"/>
      <c r="M18" s="1"/>
      <c r="N18">
        <f t="shared" si="0"/>
        <v>45</v>
      </c>
    </row>
    <row r="19" spans="1:14" x14ac:dyDescent="0.3">
      <c r="A19" s="1" t="s">
        <v>499</v>
      </c>
      <c r="B19" s="2" t="s">
        <v>15</v>
      </c>
      <c r="C19" s="1" t="s">
        <v>500</v>
      </c>
      <c r="D19" s="1"/>
      <c r="E19" s="1"/>
      <c r="F19" s="1"/>
      <c r="G19" s="1"/>
      <c r="H19" s="1"/>
      <c r="I19" s="1">
        <v>50</v>
      </c>
      <c r="J19" s="1"/>
      <c r="K19" s="1"/>
      <c r="L19" s="1"/>
      <c r="M19" s="1"/>
      <c r="N19">
        <f t="shared" si="0"/>
        <v>50</v>
      </c>
    </row>
    <row r="20" spans="1:14" x14ac:dyDescent="0.3">
      <c r="A20" s="1" t="s">
        <v>548</v>
      </c>
      <c r="B20" s="2" t="s">
        <v>15</v>
      </c>
      <c r="C20" s="1" t="s">
        <v>549</v>
      </c>
      <c r="D20" s="1"/>
      <c r="E20" s="1"/>
      <c r="F20" s="1"/>
      <c r="G20" s="1"/>
      <c r="H20" s="1"/>
      <c r="I20" s="1">
        <v>37</v>
      </c>
      <c r="J20" s="1">
        <v>37</v>
      </c>
      <c r="K20" s="1"/>
      <c r="L20" s="1">
        <v>34</v>
      </c>
      <c r="M20" s="1"/>
      <c r="N20">
        <f t="shared" si="0"/>
        <v>108</v>
      </c>
    </row>
    <row r="21" spans="1:14" x14ac:dyDescent="0.3">
      <c r="A21" s="1" t="s">
        <v>591</v>
      </c>
      <c r="B21" s="2" t="s">
        <v>15</v>
      </c>
      <c r="C21" s="1"/>
      <c r="D21" s="1"/>
      <c r="E21" s="1"/>
      <c r="F21" s="1"/>
      <c r="G21" s="1"/>
      <c r="H21" s="1"/>
      <c r="I21" s="1"/>
      <c r="J21" s="1"/>
      <c r="K21" s="1">
        <v>40</v>
      </c>
      <c r="L21" s="1"/>
      <c r="M21" s="1"/>
      <c r="N21">
        <f t="shared" si="0"/>
        <v>40</v>
      </c>
    </row>
    <row r="22" spans="1:14" x14ac:dyDescent="0.3">
      <c r="A22" s="1" t="s">
        <v>612</v>
      </c>
      <c r="B22" s="2" t="s">
        <v>15</v>
      </c>
      <c r="C22" s="1" t="s">
        <v>63</v>
      </c>
      <c r="D22" s="1"/>
      <c r="E22" s="1"/>
      <c r="F22" s="1"/>
      <c r="G22" s="1"/>
      <c r="H22" s="1"/>
      <c r="I22" s="1"/>
      <c r="J22" s="1"/>
      <c r="K22" s="1"/>
      <c r="L22" s="1">
        <v>37</v>
      </c>
      <c r="M22" s="1"/>
      <c r="N22">
        <f t="shared" si="0"/>
        <v>37</v>
      </c>
    </row>
    <row r="23" spans="1:14" x14ac:dyDescent="0.3">
      <c r="A23" s="1"/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4" x14ac:dyDescent="0.3">
      <c r="A24" s="1"/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4" x14ac:dyDescent="0.3">
      <c r="A25" s="1"/>
      <c r="B25" s="2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4" x14ac:dyDescent="0.3">
      <c r="A26" s="1"/>
      <c r="B26" s="2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4" x14ac:dyDescent="0.3">
      <c r="A27" s="1"/>
      <c r="B27" s="2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4" x14ac:dyDescent="0.3">
      <c r="A28" s="1"/>
      <c r="B28" s="2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4" x14ac:dyDescent="0.3">
      <c r="A29" s="1"/>
      <c r="B29" s="2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4" x14ac:dyDescent="0.3">
      <c r="A30" s="1"/>
      <c r="B30" s="2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4" x14ac:dyDescent="0.3">
      <c r="A31" s="9"/>
      <c r="B31" s="11"/>
      <c r="C31" s="9"/>
      <c r="D31" s="9"/>
      <c r="E31" s="9"/>
      <c r="F31" s="9"/>
      <c r="G31" s="9"/>
      <c r="H31" s="9"/>
      <c r="I31" s="9"/>
      <c r="J31" s="9"/>
      <c r="K31" s="9"/>
      <c r="L31" s="1"/>
      <c r="M31" s="1"/>
    </row>
    <row r="32" spans="1:14" x14ac:dyDescent="0.3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</row>
  </sheetData>
  <autoFilter ref="A4:N22" xr:uid="{1C68EFA8-68BF-4EC3-92A1-5FCFFBC1F338}"/>
  <sortState xmlns:xlrd2="http://schemas.microsoft.com/office/spreadsheetml/2017/richdata2" ref="A5:N31">
    <sortCondition descending="1" ref="N5:N31"/>
  </sortState>
  <phoneticPr fontId="5" type="noConversion"/>
  <conditionalFormatting sqref="A5:A13">
    <cfRule type="duplicateValues" dxfId="147" priority="1"/>
    <cfRule type="duplicateValues" dxfId="146" priority="2"/>
  </conditionalFormatting>
  <conditionalFormatting sqref="A5:A18">
    <cfRule type="duplicateValues" dxfId="145" priority="3"/>
    <cfRule type="duplicateValues" dxfId="144" priority="4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3F659-9B3B-4821-A7F2-C90CE15D3609}">
  <dimension ref="A1:N20"/>
  <sheetViews>
    <sheetView zoomScale="70" zoomScaleNormal="70" workbookViewId="0">
      <selection activeCell="A16" sqref="A16:XFD16"/>
    </sheetView>
  </sheetViews>
  <sheetFormatPr defaultRowHeight="14.4" x14ac:dyDescent="0.3"/>
  <cols>
    <col min="1" max="1" width="20.5546875" customWidth="1"/>
    <col min="3" max="3" width="36.21875" customWidth="1"/>
    <col min="6" max="6" width="11" customWidth="1"/>
    <col min="14" max="14" width="12.2187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172</v>
      </c>
      <c r="B5" s="8" t="s">
        <v>162</v>
      </c>
      <c r="C5" s="26" t="s">
        <v>106</v>
      </c>
      <c r="D5" s="1">
        <v>25</v>
      </c>
      <c r="E5" s="1">
        <v>25</v>
      </c>
      <c r="F5" s="57">
        <v>50</v>
      </c>
      <c r="G5" s="1">
        <v>37</v>
      </c>
      <c r="H5" s="57">
        <v>75</v>
      </c>
      <c r="I5" s="57">
        <v>50</v>
      </c>
      <c r="J5" s="57">
        <v>50</v>
      </c>
      <c r="K5" s="57">
        <v>50</v>
      </c>
      <c r="L5" s="57">
        <v>50</v>
      </c>
      <c r="M5" s="1"/>
      <c r="N5" s="56">
        <f>SUM(H5:L5)+F5</f>
        <v>325</v>
      </c>
    </row>
    <row r="6" spans="1:14" x14ac:dyDescent="0.3">
      <c r="A6" s="1" t="s">
        <v>173</v>
      </c>
      <c r="B6" s="8" t="s">
        <v>162</v>
      </c>
      <c r="C6" s="26" t="s">
        <v>115</v>
      </c>
      <c r="D6" s="1"/>
      <c r="E6" s="1">
        <v>23</v>
      </c>
      <c r="F6" s="1"/>
      <c r="G6" s="1"/>
      <c r="H6" s="1"/>
      <c r="I6" s="1"/>
      <c r="J6" s="1"/>
      <c r="K6" s="1"/>
      <c r="L6" s="1"/>
      <c r="M6" s="1"/>
      <c r="N6">
        <f t="shared" ref="N6:N20" si="0">SUM(D6:M6)</f>
        <v>23</v>
      </c>
    </row>
    <row r="7" spans="1:14" x14ac:dyDescent="0.3">
      <c r="A7" s="1" t="s">
        <v>174</v>
      </c>
      <c r="B7" s="8" t="s">
        <v>162</v>
      </c>
      <c r="C7" s="26" t="s">
        <v>113</v>
      </c>
      <c r="D7" s="1"/>
      <c r="E7" s="1">
        <v>21</v>
      </c>
      <c r="F7" s="57">
        <v>45</v>
      </c>
      <c r="G7" s="57">
        <v>45</v>
      </c>
      <c r="H7" s="57">
        <v>58</v>
      </c>
      <c r="I7" s="57">
        <v>45</v>
      </c>
      <c r="J7" s="1">
        <v>40</v>
      </c>
      <c r="K7" s="1">
        <v>40</v>
      </c>
      <c r="L7" s="57">
        <v>40</v>
      </c>
      <c r="M7" s="57">
        <f>25*2</f>
        <v>50</v>
      </c>
      <c r="N7" s="56">
        <f>H7+M7+I7+G7+F7+L7</f>
        <v>283</v>
      </c>
    </row>
    <row r="8" spans="1:14" x14ac:dyDescent="0.3">
      <c r="A8" s="1" t="s">
        <v>175</v>
      </c>
      <c r="B8" s="8" t="s">
        <v>162</v>
      </c>
      <c r="C8" s="26" t="s">
        <v>108</v>
      </c>
      <c r="D8" s="1"/>
      <c r="E8" s="1">
        <v>19</v>
      </c>
      <c r="F8" s="1"/>
      <c r="G8" s="1"/>
      <c r="H8" s="1"/>
      <c r="I8" s="1"/>
      <c r="J8" s="1"/>
      <c r="K8" s="1"/>
      <c r="L8" s="1"/>
      <c r="M8" s="1"/>
      <c r="N8">
        <f t="shared" si="0"/>
        <v>19</v>
      </c>
    </row>
    <row r="9" spans="1:14" x14ac:dyDescent="0.3">
      <c r="A9" s="1" t="s">
        <v>176</v>
      </c>
      <c r="B9" s="8" t="s">
        <v>162</v>
      </c>
      <c r="C9" s="26" t="s">
        <v>111</v>
      </c>
      <c r="D9" s="1"/>
      <c r="E9" s="1">
        <v>17</v>
      </c>
      <c r="F9" s="1"/>
      <c r="G9" s="1"/>
      <c r="H9" s="1"/>
      <c r="I9" s="1"/>
      <c r="J9" s="1"/>
      <c r="K9" s="1"/>
      <c r="L9" s="1"/>
      <c r="M9" s="1"/>
      <c r="N9">
        <f t="shared" si="0"/>
        <v>17</v>
      </c>
    </row>
    <row r="10" spans="1:14" x14ac:dyDescent="0.3">
      <c r="A10" s="1" t="s">
        <v>177</v>
      </c>
      <c r="B10" s="8" t="s">
        <v>162</v>
      </c>
      <c r="C10" s="26" t="s">
        <v>112</v>
      </c>
      <c r="D10" s="1"/>
      <c r="E10" s="1">
        <v>15</v>
      </c>
      <c r="F10" s="1"/>
      <c r="G10" s="1"/>
      <c r="H10" s="1"/>
      <c r="I10" s="1">
        <v>40</v>
      </c>
      <c r="J10" s="1"/>
      <c r="K10" s="1">
        <v>37</v>
      </c>
      <c r="L10" s="1">
        <v>37</v>
      </c>
      <c r="M10" s="1"/>
      <c r="N10">
        <f t="shared" si="0"/>
        <v>129</v>
      </c>
    </row>
    <row r="11" spans="1:14" x14ac:dyDescent="0.3">
      <c r="A11" s="1" t="s">
        <v>178</v>
      </c>
      <c r="B11" s="8" t="s">
        <v>162</v>
      </c>
      <c r="C11" s="26" t="s">
        <v>108</v>
      </c>
      <c r="D11" s="1"/>
      <c r="E11" s="1">
        <v>13</v>
      </c>
      <c r="F11" s="1"/>
      <c r="G11" s="1"/>
      <c r="H11" s="1"/>
      <c r="I11" s="1"/>
      <c r="J11" s="1"/>
      <c r="K11" s="1"/>
      <c r="L11" s="1"/>
      <c r="M11" s="1"/>
      <c r="N11">
        <f t="shared" si="0"/>
        <v>13</v>
      </c>
    </row>
    <row r="12" spans="1:14" x14ac:dyDescent="0.3">
      <c r="A12" s="1" t="s">
        <v>179</v>
      </c>
      <c r="B12" s="8" t="s">
        <v>162</v>
      </c>
      <c r="C12" s="26" t="s">
        <v>112</v>
      </c>
      <c r="D12" s="1"/>
      <c r="E12" s="1">
        <v>11</v>
      </c>
      <c r="F12" s="1"/>
      <c r="G12" s="1"/>
      <c r="H12" s="1"/>
      <c r="I12" s="1"/>
      <c r="J12" s="1"/>
      <c r="K12" s="1"/>
      <c r="L12" s="1"/>
      <c r="M12" s="1"/>
      <c r="N12">
        <f t="shared" si="0"/>
        <v>11</v>
      </c>
    </row>
    <row r="13" spans="1:14" x14ac:dyDescent="0.3">
      <c r="A13" s="1" t="s">
        <v>180</v>
      </c>
      <c r="B13" s="8" t="s">
        <v>162</v>
      </c>
      <c r="C13" s="26" t="s">
        <v>108</v>
      </c>
      <c r="D13" s="1"/>
      <c r="E13" s="1">
        <v>10</v>
      </c>
      <c r="F13" s="1"/>
      <c r="G13" s="1"/>
      <c r="H13" s="1"/>
      <c r="I13" s="1"/>
      <c r="J13" s="1"/>
      <c r="K13" s="1"/>
      <c r="L13" s="1"/>
      <c r="M13" s="1"/>
      <c r="N13">
        <f t="shared" si="0"/>
        <v>10</v>
      </c>
    </row>
    <row r="14" spans="1:14" x14ac:dyDescent="0.3">
      <c r="A14" s="1" t="s">
        <v>24</v>
      </c>
      <c r="B14" s="20" t="s">
        <v>28</v>
      </c>
      <c r="C14" s="19" t="s">
        <v>13</v>
      </c>
      <c r="D14" s="1">
        <v>23</v>
      </c>
      <c r="E14" s="1"/>
      <c r="F14" s="1"/>
      <c r="G14" s="1"/>
      <c r="H14" s="1"/>
      <c r="I14" s="1"/>
      <c r="J14" s="1"/>
      <c r="K14" s="1"/>
      <c r="L14" s="1"/>
      <c r="M14" s="1"/>
      <c r="N14">
        <f t="shared" si="0"/>
        <v>23</v>
      </c>
    </row>
    <row r="15" spans="1:14" x14ac:dyDescent="0.3">
      <c r="A15" s="1" t="s">
        <v>82</v>
      </c>
      <c r="B15" s="18" t="s">
        <v>28</v>
      </c>
      <c r="C15" s="19" t="s">
        <v>43</v>
      </c>
      <c r="D15" s="1">
        <v>21</v>
      </c>
      <c r="E15" s="1"/>
      <c r="F15" s="1"/>
      <c r="G15" s="1"/>
      <c r="H15" s="1">
        <v>50</v>
      </c>
      <c r="I15" s="1"/>
      <c r="J15" s="1">
        <v>37</v>
      </c>
      <c r="K15" s="1"/>
      <c r="L15" s="1"/>
      <c r="M15" s="1"/>
      <c r="N15">
        <f t="shared" si="0"/>
        <v>108</v>
      </c>
    </row>
    <row r="16" spans="1:14" x14ac:dyDescent="0.3">
      <c r="A16" s="1" t="s">
        <v>328</v>
      </c>
      <c r="B16" s="18" t="s">
        <v>28</v>
      </c>
      <c r="C16" s="67" t="s">
        <v>43</v>
      </c>
      <c r="D16" s="1"/>
      <c r="E16" s="18"/>
      <c r="F16" s="59">
        <v>40</v>
      </c>
      <c r="G16" s="1"/>
      <c r="H16" s="57">
        <v>80</v>
      </c>
      <c r="I16" s="1"/>
      <c r="J16" s="57">
        <v>45</v>
      </c>
      <c r="K16" s="57">
        <v>45</v>
      </c>
      <c r="L16" s="57">
        <v>45</v>
      </c>
      <c r="M16" s="1"/>
      <c r="N16" s="56">
        <f t="shared" si="0"/>
        <v>255</v>
      </c>
    </row>
    <row r="17" spans="1:14" x14ac:dyDescent="0.3">
      <c r="A17" s="1" t="s">
        <v>354</v>
      </c>
      <c r="B17" s="18" t="s">
        <v>28</v>
      </c>
      <c r="C17" s="1"/>
      <c r="D17" s="1"/>
      <c r="E17" s="1"/>
      <c r="F17" s="1"/>
      <c r="G17" s="1">
        <v>50</v>
      </c>
      <c r="H17" s="1"/>
      <c r="I17" s="1"/>
      <c r="J17" s="1"/>
      <c r="K17" s="1"/>
      <c r="L17" s="1"/>
      <c r="M17" s="1"/>
      <c r="N17">
        <f t="shared" si="0"/>
        <v>50</v>
      </c>
    </row>
    <row r="18" spans="1:14" x14ac:dyDescent="0.3">
      <c r="A18" s="1" t="s">
        <v>355</v>
      </c>
      <c r="B18" s="18" t="s">
        <v>28</v>
      </c>
      <c r="C18" s="1"/>
      <c r="D18" s="1"/>
      <c r="E18" s="1"/>
      <c r="F18" s="1"/>
      <c r="G18" s="1">
        <v>40</v>
      </c>
      <c r="H18" s="1"/>
      <c r="I18" s="1"/>
      <c r="J18" s="1"/>
      <c r="K18" s="1"/>
      <c r="L18" s="1"/>
      <c r="M18" s="1"/>
      <c r="N18">
        <f t="shared" si="0"/>
        <v>40</v>
      </c>
    </row>
    <row r="19" spans="1:14" x14ac:dyDescent="0.3">
      <c r="A19" s="1" t="s">
        <v>411</v>
      </c>
      <c r="B19" s="18" t="s">
        <v>28</v>
      </c>
      <c r="C19" s="1" t="s">
        <v>412</v>
      </c>
      <c r="D19" s="1"/>
      <c r="E19" s="1"/>
      <c r="F19" s="1"/>
      <c r="G19" s="1"/>
      <c r="H19" s="1">
        <v>100</v>
      </c>
      <c r="I19" s="1"/>
      <c r="J19" s="1"/>
      <c r="K19" s="1"/>
      <c r="L19" s="1"/>
      <c r="M19" s="1"/>
      <c r="N19">
        <f t="shared" si="0"/>
        <v>100</v>
      </c>
    </row>
    <row r="20" spans="1:14" x14ac:dyDescent="0.3">
      <c r="A20" s="1" t="s">
        <v>483</v>
      </c>
      <c r="B20" s="18" t="s">
        <v>28</v>
      </c>
      <c r="C20" s="1" t="s">
        <v>479</v>
      </c>
      <c r="D20" s="1"/>
      <c r="E20" s="1"/>
      <c r="F20" s="1"/>
      <c r="G20" s="1"/>
      <c r="H20" s="1"/>
      <c r="I20" s="1">
        <v>37</v>
      </c>
      <c r="J20" s="1"/>
      <c r="K20" s="1"/>
      <c r="L20" s="1"/>
      <c r="M20" s="1"/>
      <c r="N20">
        <f t="shared" si="0"/>
        <v>37</v>
      </c>
    </row>
  </sheetData>
  <autoFilter ref="A4:N20" xr:uid="{BE33F659-9B3B-4821-A7F2-C90CE15D3609}"/>
  <sortState xmlns:xlrd2="http://schemas.microsoft.com/office/spreadsheetml/2017/richdata2" ref="A5:N14">
    <sortCondition descending="1" ref="N5:N14"/>
  </sortState>
  <phoneticPr fontId="5" type="noConversion"/>
  <conditionalFormatting sqref="A5:A13">
    <cfRule type="duplicateValues" dxfId="143" priority="4"/>
    <cfRule type="duplicateValues" dxfId="142" priority="5"/>
  </conditionalFormatting>
  <conditionalFormatting sqref="A5:A16 D16 G16">
    <cfRule type="duplicateValues" dxfId="141" priority="6"/>
  </conditionalFormatting>
  <conditionalFormatting sqref="A17:A20 C17:L20">
    <cfRule type="duplicateValues" dxfId="140" priority="230"/>
  </conditionalFormatting>
  <conditionalFormatting sqref="A19 A17 C17:L17 C19:L19">
    <cfRule type="duplicateValues" dxfId="139" priority="1"/>
    <cfRule type="duplicateValues" dxfId="138" priority="2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D7073-5EB3-4D44-9D95-2304B2EF0CC0}">
  <dimension ref="A1:N37"/>
  <sheetViews>
    <sheetView topLeftCell="A11" zoomScale="80" zoomScaleNormal="80" workbookViewId="0">
      <selection activeCell="J40" sqref="J40"/>
    </sheetView>
  </sheetViews>
  <sheetFormatPr defaultRowHeight="14.4" x14ac:dyDescent="0.3"/>
  <cols>
    <col min="1" max="1" width="19.21875" customWidth="1"/>
    <col min="3" max="3" width="23.44140625" customWidth="1"/>
    <col min="6" max="6" width="10.44140625" customWidth="1"/>
    <col min="14" max="14" width="12.4414062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199</v>
      </c>
      <c r="B5" s="29" t="s">
        <v>193</v>
      </c>
      <c r="C5" s="26" t="s">
        <v>115</v>
      </c>
      <c r="D5" s="1">
        <v>23</v>
      </c>
      <c r="E5" s="1">
        <v>25</v>
      </c>
      <c r="F5" s="57">
        <v>45</v>
      </c>
      <c r="G5" s="57">
        <v>40</v>
      </c>
      <c r="H5" s="57">
        <v>58</v>
      </c>
      <c r="I5" s="57">
        <v>45</v>
      </c>
      <c r="J5" s="1"/>
      <c r="K5" s="1"/>
      <c r="L5" s="57">
        <v>37</v>
      </c>
      <c r="M5" s="57">
        <f>21*2</f>
        <v>42</v>
      </c>
      <c r="N5" s="56">
        <f>SUM(F5:M5)</f>
        <v>267</v>
      </c>
    </row>
    <row r="6" spans="1:14" x14ac:dyDescent="0.3">
      <c r="A6" s="1" t="s">
        <v>200</v>
      </c>
      <c r="B6" s="29" t="s">
        <v>193</v>
      </c>
      <c r="C6" s="26" t="s">
        <v>106</v>
      </c>
      <c r="D6" s="1">
        <v>21</v>
      </c>
      <c r="E6" s="1">
        <v>23</v>
      </c>
      <c r="F6" s="1"/>
      <c r="G6" s="1">
        <v>34</v>
      </c>
      <c r="H6" s="57">
        <v>54</v>
      </c>
      <c r="I6" s="57">
        <v>40</v>
      </c>
      <c r="J6" s="57">
        <v>45</v>
      </c>
      <c r="K6" s="57">
        <v>50</v>
      </c>
      <c r="L6" s="57">
        <v>45</v>
      </c>
      <c r="M6" s="57">
        <f>23*2</f>
        <v>46</v>
      </c>
      <c r="N6" s="56">
        <f>SUM(H6:M6)</f>
        <v>280</v>
      </c>
    </row>
    <row r="7" spans="1:14" x14ac:dyDescent="0.3">
      <c r="A7" s="1" t="s">
        <v>203</v>
      </c>
      <c r="B7" s="29" t="s">
        <v>193</v>
      </c>
      <c r="C7" s="26" t="s">
        <v>168</v>
      </c>
      <c r="D7" s="1">
        <v>19</v>
      </c>
      <c r="E7" s="1">
        <v>21</v>
      </c>
      <c r="F7" s="1"/>
      <c r="G7" s="1">
        <v>31</v>
      </c>
      <c r="H7" s="1">
        <v>37</v>
      </c>
      <c r="I7" s="1"/>
      <c r="J7" s="1">
        <v>40</v>
      </c>
      <c r="K7" s="1">
        <v>45</v>
      </c>
      <c r="L7" s="1">
        <v>40</v>
      </c>
      <c r="M7" s="1">
        <f>19*2</f>
        <v>38</v>
      </c>
      <c r="N7">
        <f t="shared" ref="N7:N37" si="0">SUM(D7:M7)</f>
        <v>271</v>
      </c>
    </row>
    <row r="8" spans="1:14" x14ac:dyDescent="0.3">
      <c r="A8" s="1" t="s">
        <v>205</v>
      </c>
      <c r="B8" s="29" t="s">
        <v>193</v>
      </c>
      <c r="C8" s="26" t="s">
        <v>108</v>
      </c>
      <c r="D8" s="1"/>
      <c r="E8" s="1">
        <v>19</v>
      </c>
      <c r="F8" s="1"/>
      <c r="G8" s="1"/>
      <c r="H8" s="1"/>
      <c r="I8" s="1"/>
      <c r="J8" s="1"/>
      <c r="K8" s="1"/>
      <c r="L8" s="1"/>
      <c r="M8" s="1"/>
      <c r="N8">
        <f t="shared" si="0"/>
        <v>19</v>
      </c>
    </row>
    <row r="9" spans="1:14" x14ac:dyDescent="0.3">
      <c r="A9" s="1" t="s">
        <v>206</v>
      </c>
      <c r="B9" s="29" t="s">
        <v>193</v>
      </c>
      <c r="C9" s="26" t="s">
        <v>111</v>
      </c>
      <c r="D9" s="1"/>
      <c r="E9" s="1">
        <v>17</v>
      </c>
      <c r="F9" s="1"/>
      <c r="G9" s="1"/>
      <c r="H9" s="1"/>
      <c r="I9" s="1"/>
      <c r="J9" s="1"/>
      <c r="K9" s="1"/>
      <c r="L9" s="1"/>
      <c r="M9" s="1"/>
      <c r="N9">
        <f t="shared" si="0"/>
        <v>17</v>
      </c>
    </row>
    <row r="10" spans="1:14" x14ac:dyDescent="0.3">
      <c r="A10" s="1" t="s">
        <v>207</v>
      </c>
      <c r="B10" s="29" t="s">
        <v>193</v>
      </c>
      <c r="C10" s="26" t="s">
        <v>111</v>
      </c>
      <c r="D10" s="1"/>
      <c r="E10" s="1">
        <v>15</v>
      </c>
      <c r="F10" s="1"/>
      <c r="G10" s="1"/>
      <c r="H10" s="1"/>
      <c r="I10" s="1"/>
      <c r="J10" s="1"/>
      <c r="K10" s="1"/>
      <c r="L10" s="1"/>
      <c r="M10" s="1"/>
      <c r="N10">
        <f t="shared" si="0"/>
        <v>15</v>
      </c>
    </row>
    <row r="11" spans="1:14" x14ac:dyDescent="0.3">
      <c r="A11" s="1" t="s">
        <v>208</v>
      </c>
      <c r="B11" s="29" t="s">
        <v>193</v>
      </c>
      <c r="C11" s="26" t="s">
        <v>113</v>
      </c>
      <c r="D11" s="1"/>
      <c r="E11" s="1">
        <v>13</v>
      </c>
      <c r="F11" s="1"/>
      <c r="G11" s="1"/>
      <c r="H11" s="1"/>
      <c r="I11" s="1"/>
      <c r="J11" s="1"/>
      <c r="K11" s="1"/>
      <c r="L11" s="1"/>
      <c r="M11" s="1"/>
      <c r="N11">
        <f t="shared" si="0"/>
        <v>13</v>
      </c>
    </row>
    <row r="12" spans="1:14" x14ac:dyDescent="0.3">
      <c r="A12" s="1" t="s">
        <v>209</v>
      </c>
      <c r="B12" s="29" t="s">
        <v>193</v>
      </c>
      <c r="C12" s="26" t="s">
        <v>108</v>
      </c>
      <c r="D12" s="1"/>
      <c r="E12" s="1">
        <v>11</v>
      </c>
      <c r="F12" s="1"/>
      <c r="G12" s="1"/>
      <c r="H12" s="1"/>
      <c r="I12" s="1"/>
      <c r="J12" s="1"/>
      <c r="K12" s="1"/>
      <c r="L12" s="1"/>
      <c r="M12" s="1"/>
      <c r="N12">
        <f t="shared" si="0"/>
        <v>11</v>
      </c>
    </row>
    <row r="13" spans="1:14" x14ac:dyDescent="0.3">
      <c r="A13" s="1" t="s">
        <v>210</v>
      </c>
      <c r="B13" s="29" t="s">
        <v>193</v>
      </c>
      <c r="C13" s="26" t="s">
        <v>169</v>
      </c>
      <c r="D13" s="1">
        <v>15</v>
      </c>
      <c r="E13" s="1">
        <v>10</v>
      </c>
      <c r="F13" s="1"/>
      <c r="G13" s="1"/>
      <c r="H13" s="1"/>
      <c r="I13" s="1">
        <v>34</v>
      </c>
      <c r="J13" s="1">
        <v>37</v>
      </c>
      <c r="K13" s="1"/>
      <c r="L13" s="1">
        <v>31</v>
      </c>
      <c r="M13" s="1"/>
      <c r="N13">
        <f t="shared" si="0"/>
        <v>127</v>
      </c>
    </row>
    <row r="14" spans="1:14" x14ac:dyDescent="0.3">
      <c r="A14" s="1" t="s">
        <v>211</v>
      </c>
      <c r="B14" s="29" t="s">
        <v>193</v>
      </c>
      <c r="C14" s="26" t="s">
        <v>169</v>
      </c>
      <c r="D14" s="1">
        <v>11</v>
      </c>
      <c r="E14" s="1">
        <v>9</v>
      </c>
      <c r="F14" s="1"/>
      <c r="G14" s="1"/>
      <c r="H14" s="1"/>
      <c r="I14" s="1">
        <v>28</v>
      </c>
      <c r="J14" s="1">
        <v>34</v>
      </c>
      <c r="K14" s="1">
        <v>40</v>
      </c>
      <c r="L14" s="1">
        <v>34</v>
      </c>
      <c r="M14" s="1"/>
      <c r="N14">
        <f t="shared" si="0"/>
        <v>156</v>
      </c>
    </row>
    <row r="15" spans="1:14" x14ac:dyDescent="0.3">
      <c r="A15" s="1" t="s">
        <v>212</v>
      </c>
      <c r="B15" s="29" t="s">
        <v>193</v>
      </c>
      <c r="C15" s="26" t="s">
        <v>112</v>
      </c>
      <c r="D15" s="1"/>
      <c r="E15" s="1">
        <v>8</v>
      </c>
      <c r="F15" s="1"/>
      <c r="G15" s="1"/>
      <c r="H15" s="1"/>
      <c r="I15" s="1"/>
      <c r="J15" s="1"/>
      <c r="K15" s="1"/>
      <c r="L15" s="1"/>
      <c r="M15" s="1"/>
      <c r="N15">
        <f t="shared" si="0"/>
        <v>8</v>
      </c>
    </row>
    <row r="16" spans="1:14" x14ac:dyDescent="0.3">
      <c r="A16" s="1" t="s">
        <v>213</v>
      </c>
      <c r="B16" s="29" t="s">
        <v>193</v>
      </c>
      <c r="C16" s="26" t="s">
        <v>111</v>
      </c>
      <c r="D16" s="1"/>
      <c r="E16" s="1">
        <v>7</v>
      </c>
      <c r="F16" s="1"/>
      <c r="G16" s="1"/>
      <c r="H16" s="1"/>
      <c r="I16" s="1"/>
      <c r="J16" s="1"/>
      <c r="K16" s="1"/>
      <c r="L16" s="1"/>
      <c r="M16" s="1"/>
      <c r="N16">
        <f t="shared" si="0"/>
        <v>7</v>
      </c>
    </row>
    <row r="17" spans="1:14" x14ac:dyDescent="0.3">
      <c r="A17" s="1" t="s">
        <v>216</v>
      </c>
      <c r="B17" s="29" t="s">
        <v>193</v>
      </c>
      <c r="C17" s="26" t="s">
        <v>111</v>
      </c>
      <c r="D17" s="1"/>
      <c r="E17" s="1">
        <v>6</v>
      </c>
      <c r="F17" s="1"/>
      <c r="G17" s="1"/>
      <c r="H17" s="1"/>
      <c r="I17" s="1"/>
      <c r="J17" s="1"/>
      <c r="K17" s="1"/>
      <c r="L17" s="1"/>
      <c r="M17" s="1"/>
      <c r="N17">
        <f t="shared" si="0"/>
        <v>6</v>
      </c>
    </row>
    <row r="18" spans="1:14" x14ac:dyDescent="0.3">
      <c r="A18" s="1" t="s">
        <v>219</v>
      </c>
      <c r="B18" s="29" t="s">
        <v>193</v>
      </c>
      <c r="C18" s="26" t="s">
        <v>111</v>
      </c>
      <c r="D18" s="1"/>
      <c r="E18" s="1">
        <v>5</v>
      </c>
      <c r="F18" s="1"/>
      <c r="G18" s="1"/>
      <c r="H18" s="1"/>
      <c r="I18" s="1"/>
      <c r="J18" s="1"/>
      <c r="K18" s="1"/>
      <c r="L18" s="1"/>
      <c r="M18" s="1"/>
      <c r="N18">
        <f t="shared" si="0"/>
        <v>5</v>
      </c>
    </row>
    <row r="19" spans="1:14" x14ac:dyDescent="0.3">
      <c r="A19" s="1" t="s">
        <v>221</v>
      </c>
      <c r="B19" s="29" t="s">
        <v>193</v>
      </c>
      <c r="C19" s="26" t="s">
        <v>198</v>
      </c>
      <c r="D19" s="1"/>
      <c r="E19" s="1">
        <v>3</v>
      </c>
      <c r="F19" s="1"/>
      <c r="G19" s="1"/>
      <c r="H19" s="1"/>
      <c r="I19" s="1"/>
      <c r="J19" s="1"/>
      <c r="K19" s="1"/>
      <c r="L19" s="1"/>
      <c r="M19" s="1"/>
      <c r="N19">
        <f t="shared" si="0"/>
        <v>3</v>
      </c>
    </row>
    <row r="20" spans="1:14" x14ac:dyDescent="0.3">
      <c r="A20" s="1" t="s">
        <v>223</v>
      </c>
      <c r="B20" s="29" t="s">
        <v>193</v>
      </c>
      <c r="C20" s="26" t="s">
        <v>108</v>
      </c>
      <c r="D20" s="1"/>
      <c r="E20" s="1">
        <v>2</v>
      </c>
      <c r="F20" s="1"/>
      <c r="G20" s="1"/>
      <c r="H20" s="1"/>
      <c r="I20" s="1"/>
      <c r="J20" s="1"/>
      <c r="K20" s="1"/>
      <c r="L20" s="1"/>
      <c r="M20" s="1"/>
      <c r="N20">
        <f t="shared" si="0"/>
        <v>2</v>
      </c>
    </row>
    <row r="21" spans="1:14" x14ac:dyDescent="0.3">
      <c r="A21" s="1" t="s">
        <v>225</v>
      </c>
      <c r="B21" s="29" t="s">
        <v>193</v>
      </c>
      <c r="C21" s="26" t="s">
        <v>113</v>
      </c>
      <c r="D21" s="1"/>
      <c r="E21" s="1">
        <v>1</v>
      </c>
      <c r="F21" s="1"/>
      <c r="G21" s="1"/>
      <c r="H21" s="1"/>
      <c r="I21" s="1"/>
      <c r="J21" s="1"/>
      <c r="K21" s="1"/>
      <c r="L21" s="1"/>
      <c r="M21" s="1">
        <f>15*2</f>
        <v>30</v>
      </c>
      <c r="N21">
        <f t="shared" si="0"/>
        <v>31</v>
      </c>
    </row>
    <row r="22" spans="1:14" x14ac:dyDescent="0.3">
      <c r="A22" s="1" t="s">
        <v>230</v>
      </c>
      <c r="B22" s="29" t="s">
        <v>193</v>
      </c>
      <c r="C22" s="26" t="s">
        <v>108</v>
      </c>
      <c r="D22" s="1"/>
      <c r="E22" s="1">
        <v>1</v>
      </c>
      <c r="F22" s="1"/>
      <c r="G22" s="1"/>
      <c r="H22" s="1"/>
      <c r="I22" s="1"/>
      <c r="J22" s="1"/>
      <c r="K22" s="1"/>
      <c r="L22" s="1"/>
      <c r="M22" s="1"/>
      <c r="N22">
        <f t="shared" si="0"/>
        <v>1</v>
      </c>
    </row>
    <row r="23" spans="1:14" x14ac:dyDescent="0.3">
      <c r="A23" s="1" t="s">
        <v>231</v>
      </c>
      <c r="B23" s="29" t="s">
        <v>193</v>
      </c>
      <c r="C23" s="26" t="s">
        <v>108</v>
      </c>
      <c r="D23" s="1"/>
      <c r="E23" s="1">
        <v>1</v>
      </c>
      <c r="F23" s="1"/>
      <c r="G23" s="1"/>
      <c r="H23" s="1"/>
      <c r="I23" s="1"/>
      <c r="J23" s="1"/>
      <c r="K23" s="1"/>
      <c r="L23" s="1"/>
      <c r="M23" s="1"/>
      <c r="N23">
        <f t="shared" si="0"/>
        <v>1</v>
      </c>
    </row>
    <row r="24" spans="1:14" x14ac:dyDescent="0.3">
      <c r="A24" s="1" t="s">
        <v>232</v>
      </c>
      <c r="B24" s="29" t="s">
        <v>193</v>
      </c>
      <c r="C24" s="26" t="s">
        <v>108</v>
      </c>
      <c r="D24" s="1"/>
      <c r="E24" s="1">
        <v>1</v>
      </c>
      <c r="F24" s="1"/>
      <c r="G24" s="1"/>
      <c r="H24" s="1"/>
      <c r="I24" s="1"/>
      <c r="J24" s="1"/>
      <c r="K24" s="1"/>
      <c r="L24" s="1"/>
      <c r="M24" s="1"/>
      <c r="N24">
        <f t="shared" si="0"/>
        <v>1</v>
      </c>
    </row>
    <row r="25" spans="1:14" x14ac:dyDescent="0.3">
      <c r="A25" s="1" t="s">
        <v>234</v>
      </c>
      <c r="B25" s="29" t="s">
        <v>193</v>
      </c>
      <c r="C25" s="26" t="s">
        <v>111</v>
      </c>
      <c r="D25" s="1"/>
      <c r="E25" s="1">
        <v>1</v>
      </c>
      <c r="F25" s="1"/>
      <c r="G25" s="1"/>
      <c r="H25" s="1"/>
      <c r="I25" s="1"/>
      <c r="J25" s="1"/>
      <c r="K25" s="1"/>
      <c r="L25" s="1"/>
      <c r="M25" s="1"/>
      <c r="N25">
        <f t="shared" si="0"/>
        <v>1</v>
      </c>
    </row>
    <row r="26" spans="1:14" x14ac:dyDescent="0.3">
      <c r="A26" s="1" t="s">
        <v>26</v>
      </c>
      <c r="B26" s="20" t="s">
        <v>16</v>
      </c>
      <c r="C26" s="19" t="s">
        <v>13</v>
      </c>
      <c r="D26" s="1">
        <v>25</v>
      </c>
      <c r="E26" s="1"/>
      <c r="F26" s="57">
        <v>50</v>
      </c>
      <c r="G26" s="1">
        <v>45</v>
      </c>
      <c r="H26" s="57">
        <v>75</v>
      </c>
      <c r="I26" s="57">
        <v>50</v>
      </c>
      <c r="J26" s="57">
        <v>50</v>
      </c>
      <c r="K26" s="1"/>
      <c r="L26" s="57">
        <v>50</v>
      </c>
      <c r="M26" s="57">
        <f>25*2</f>
        <v>50</v>
      </c>
      <c r="N26" s="56">
        <f>L26+M26+H26+I26+J26+F26</f>
        <v>325</v>
      </c>
    </row>
    <row r="27" spans="1:14" x14ac:dyDescent="0.3">
      <c r="A27" s="1" t="s">
        <v>83</v>
      </c>
      <c r="B27" s="20" t="s">
        <v>16</v>
      </c>
      <c r="C27" s="19" t="s">
        <v>9</v>
      </c>
      <c r="D27" s="1">
        <v>17</v>
      </c>
      <c r="E27" s="1"/>
      <c r="F27" s="1"/>
      <c r="G27" s="1"/>
      <c r="H27" s="1"/>
      <c r="I27" s="1"/>
      <c r="J27" s="1"/>
      <c r="K27" s="1"/>
      <c r="L27" s="1"/>
      <c r="M27" s="1"/>
      <c r="N27">
        <f t="shared" si="0"/>
        <v>17</v>
      </c>
    </row>
    <row r="28" spans="1:14" x14ac:dyDescent="0.3">
      <c r="A28" s="1" t="s">
        <v>45</v>
      </c>
      <c r="B28" s="20" t="s">
        <v>16</v>
      </c>
      <c r="C28" s="19" t="s">
        <v>8</v>
      </c>
      <c r="D28" s="1">
        <v>13</v>
      </c>
      <c r="E28" s="1"/>
      <c r="F28" s="1"/>
      <c r="G28" s="1"/>
      <c r="H28" s="1">
        <v>34</v>
      </c>
      <c r="I28" s="1"/>
      <c r="J28" s="1"/>
      <c r="K28" s="1"/>
      <c r="L28" s="1"/>
      <c r="M28" s="1">
        <f>13*2</f>
        <v>26</v>
      </c>
      <c r="N28">
        <f t="shared" si="0"/>
        <v>73</v>
      </c>
    </row>
    <row r="29" spans="1:14" x14ac:dyDescent="0.3">
      <c r="A29" s="1" t="s">
        <v>402</v>
      </c>
      <c r="B29" s="18" t="s">
        <v>16</v>
      </c>
      <c r="C29" s="19" t="s">
        <v>8</v>
      </c>
      <c r="D29" s="1">
        <v>10</v>
      </c>
      <c r="E29" s="1">
        <v>4</v>
      </c>
      <c r="F29" s="1"/>
      <c r="G29" s="1"/>
      <c r="H29" s="1"/>
      <c r="I29" s="1"/>
      <c r="J29" s="1"/>
      <c r="K29" s="1">
        <v>37</v>
      </c>
      <c r="L29" s="1">
        <v>28</v>
      </c>
      <c r="M29" s="1">
        <v>34</v>
      </c>
      <c r="N29">
        <f t="shared" si="0"/>
        <v>113</v>
      </c>
    </row>
    <row r="30" spans="1:14" x14ac:dyDescent="0.3">
      <c r="A30" s="1" t="s">
        <v>84</v>
      </c>
      <c r="B30" s="18" t="s">
        <v>16</v>
      </c>
      <c r="C30" s="19" t="s">
        <v>8</v>
      </c>
      <c r="D30" s="1">
        <v>9</v>
      </c>
      <c r="E30" s="1"/>
      <c r="F30" s="1"/>
      <c r="G30" s="1"/>
      <c r="H30" s="1"/>
      <c r="I30" s="1"/>
      <c r="J30" s="1"/>
      <c r="K30" s="1">
        <v>34</v>
      </c>
      <c r="L30" s="1"/>
      <c r="M30" s="1"/>
      <c r="N30">
        <f t="shared" si="0"/>
        <v>43</v>
      </c>
    </row>
    <row r="31" spans="1:14" x14ac:dyDescent="0.3">
      <c r="A31" s="1" t="s">
        <v>85</v>
      </c>
      <c r="B31" s="20" t="s">
        <v>16</v>
      </c>
      <c r="C31" s="19" t="s">
        <v>9</v>
      </c>
      <c r="D31" s="1">
        <v>8</v>
      </c>
      <c r="E31" s="1"/>
      <c r="F31" s="1"/>
      <c r="G31" s="1"/>
      <c r="H31" s="1"/>
      <c r="I31" s="1"/>
      <c r="J31" s="1"/>
      <c r="K31" s="1"/>
      <c r="L31" s="1"/>
      <c r="M31" s="1"/>
      <c r="N31">
        <f t="shared" si="0"/>
        <v>8</v>
      </c>
    </row>
    <row r="32" spans="1:14" x14ac:dyDescent="0.3">
      <c r="A32" s="1" t="s">
        <v>352</v>
      </c>
      <c r="B32" s="18" t="s">
        <v>16</v>
      </c>
      <c r="C32" s="1"/>
      <c r="D32" s="1"/>
      <c r="E32" s="1"/>
      <c r="F32" s="1"/>
      <c r="G32" s="1">
        <v>50</v>
      </c>
      <c r="H32" s="1"/>
      <c r="I32" s="1"/>
      <c r="J32" s="1"/>
      <c r="K32" s="1"/>
      <c r="L32" s="1"/>
      <c r="M32" s="1"/>
      <c r="N32">
        <f t="shared" si="0"/>
        <v>50</v>
      </c>
    </row>
    <row r="33" spans="1:14" x14ac:dyDescent="0.3">
      <c r="A33" s="1" t="s">
        <v>353</v>
      </c>
      <c r="B33" s="20" t="s">
        <v>16</v>
      </c>
      <c r="C33" s="1"/>
      <c r="D33" s="1"/>
      <c r="E33" s="1"/>
      <c r="F33" s="1"/>
      <c r="G33" s="1">
        <v>37</v>
      </c>
      <c r="H33" s="1"/>
      <c r="I33" s="1"/>
      <c r="J33" s="1"/>
      <c r="K33" s="1"/>
      <c r="L33" s="1"/>
      <c r="M33" s="1"/>
      <c r="N33">
        <f t="shared" si="0"/>
        <v>37</v>
      </c>
    </row>
    <row r="34" spans="1:14" x14ac:dyDescent="0.3">
      <c r="A34" s="1" t="s">
        <v>415</v>
      </c>
      <c r="B34" s="18" t="s">
        <v>16</v>
      </c>
      <c r="C34" s="1" t="s">
        <v>387</v>
      </c>
      <c r="D34" s="1"/>
      <c r="E34" s="1"/>
      <c r="F34" s="1"/>
      <c r="G34" s="1"/>
      <c r="H34" s="1">
        <v>31</v>
      </c>
      <c r="I34" s="1"/>
      <c r="J34" s="1">
        <v>28</v>
      </c>
      <c r="K34" s="1"/>
      <c r="L34" s="1"/>
      <c r="M34" s="1"/>
      <c r="N34">
        <f t="shared" si="0"/>
        <v>59</v>
      </c>
    </row>
    <row r="35" spans="1:14" x14ac:dyDescent="0.3">
      <c r="A35" s="1" t="s">
        <v>501</v>
      </c>
      <c r="B35" s="18" t="s">
        <v>16</v>
      </c>
      <c r="C35" s="1" t="s">
        <v>498</v>
      </c>
      <c r="D35" s="1"/>
      <c r="E35" s="1"/>
      <c r="F35" s="1"/>
      <c r="G35" s="1"/>
      <c r="H35" s="1"/>
      <c r="I35" s="1">
        <v>37</v>
      </c>
      <c r="J35" s="1"/>
      <c r="K35" s="1"/>
      <c r="L35" s="1"/>
      <c r="M35" s="1"/>
      <c r="N35">
        <f t="shared" si="0"/>
        <v>37</v>
      </c>
    </row>
    <row r="36" spans="1:14" x14ac:dyDescent="0.3">
      <c r="A36" s="1" t="s">
        <v>502</v>
      </c>
      <c r="B36" s="45" t="s">
        <v>16</v>
      </c>
      <c r="C36" s="1"/>
      <c r="D36" s="1"/>
      <c r="E36" s="1"/>
      <c r="F36" s="1"/>
      <c r="G36" s="1"/>
      <c r="H36" s="1"/>
      <c r="I36" s="1">
        <v>31</v>
      </c>
      <c r="J36" s="1"/>
      <c r="K36" s="1"/>
      <c r="L36" s="1"/>
      <c r="M36" s="1"/>
      <c r="N36">
        <f t="shared" si="0"/>
        <v>31</v>
      </c>
    </row>
    <row r="37" spans="1:14" x14ac:dyDescent="0.3">
      <c r="A37" s="1" t="s">
        <v>550</v>
      </c>
      <c r="B37" s="45" t="s">
        <v>16</v>
      </c>
      <c r="C37" s="1" t="s">
        <v>43</v>
      </c>
      <c r="D37" s="1"/>
      <c r="E37" s="1"/>
      <c r="F37" s="1"/>
      <c r="G37" s="1"/>
      <c r="H37" s="1"/>
      <c r="I37" s="1"/>
      <c r="J37" s="1">
        <v>31</v>
      </c>
      <c r="K37" s="1"/>
      <c r="L37" s="1"/>
      <c r="M37" s="1"/>
      <c r="N37">
        <f t="shared" si="0"/>
        <v>31</v>
      </c>
    </row>
  </sheetData>
  <autoFilter ref="A4:N37" xr:uid="{FFAD7073-5EB3-4D44-9D95-2304B2EF0CC0}"/>
  <sortState xmlns:xlrd2="http://schemas.microsoft.com/office/spreadsheetml/2017/richdata2" ref="A5:N27">
    <sortCondition descending="1" ref="N5:N27"/>
  </sortState>
  <phoneticPr fontId="5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4E8A4-2F03-46D8-A092-FF046D989E84}">
  <dimension ref="A1:N10"/>
  <sheetViews>
    <sheetView workbookViewId="0">
      <selection activeCell="G16" sqref="G16"/>
    </sheetView>
  </sheetViews>
  <sheetFormatPr defaultRowHeight="14.4" x14ac:dyDescent="0.3"/>
  <cols>
    <col min="1" max="1" width="18.77734375" customWidth="1"/>
    <col min="3" max="3" width="20" customWidth="1"/>
    <col min="6" max="6" width="10.77734375" customWidth="1"/>
    <col min="14" max="14" width="12.44140625" customWidth="1"/>
  </cols>
  <sheetData>
    <row r="1" spans="1:14" s="41" customFormat="1" ht="43.2" x14ac:dyDescent="0.3">
      <c r="D1" s="41" t="s">
        <v>443</v>
      </c>
      <c r="E1" s="41" t="s">
        <v>443</v>
      </c>
      <c r="F1" s="41" t="s">
        <v>447</v>
      </c>
      <c r="G1" s="41" t="s">
        <v>444</v>
      </c>
      <c r="H1" s="41" t="s">
        <v>445</v>
      </c>
      <c r="I1" s="41" t="s">
        <v>446</v>
      </c>
      <c r="J1" s="41" t="s">
        <v>450</v>
      </c>
      <c r="K1" s="41" t="s">
        <v>447</v>
      </c>
      <c r="L1" s="41" t="s">
        <v>454</v>
      </c>
      <c r="M1" s="41" t="s">
        <v>443</v>
      </c>
    </row>
    <row r="2" spans="1:14" x14ac:dyDescent="0.3">
      <c r="C2" s="39" t="s">
        <v>424</v>
      </c>
      <c r="D2" s="40" t="s">
        <v>426</v>
      </c>
      <c r="E2" t="s">
        <v>425</v>
      </c>
      <c r="F2" t="s">
        <v>427</v>
      </c>
      <c r="G2" t="s">
        <v>439</v>
      </c>
      <c r="H2" t="s">
        <v>440</v>
      </c>
      <c r="I2" t="s">
        <v>442</v>
      </c>
      <c r="J2" t="s">
        <v>449</v>
      </c>
      <c r="K2" t="s">
        <v>451</v>
      </c>
      <c r="L2" t="s">
        <v>452</v>
      </c>
      <c r="M2" t="s">
        <v>455</v>
      </c>
    </row>
    <row r="3" spans="1:14" x14ac:dyDescent="0.3">
      <c r="C3" s="39" t="s">
        <v>430</v>
      </c>
      <c r="D3" s="40" t="s">
        <v>428</v>
      </c>
      <c r="E3" t="s">
        <v>429</v>
      </c>
      <c r="F3" t="s">
        <v>431</v>
      </c>
      <c r="G3" t="s">
        <v>432</v>
      </c>
      <c r="H3" t="s">
        <v>433</v>
      </c>
      <c r="I3" t="s">
        <v>434</v>
      </c>
      <c r="J3" t="s">
        <v>435</v>
      </c>
      <c r="K3" t="s">
        <v>436</v>
      </c>
      <c r="L3" t="s">
        <v>437</v>
      </c>
      <c r="M3" t="s">
        <v>438</v>
      </c>
    </row>
    <row r="4" spans="1:14" x14ac:dyDescent="0.3">
      <c r="A4" s="5" t="s">
        <v>0</v>
      </c>
      <c r="B4" s="6" t="s">
        <v>1</v>
      </c>
      <c r="C4" s="5" t="s">
        <v>2</v>
      </c>
      <c r="D4" s="15" t="s">
        <v>9</v>
      </c>
      <c r="E4" s="15" t="s">
        <v>27</v>
      </c>
      <c r="F4" s="15" t="s">
        <v>64</v>
      </c>
      <c r="G4" s="15" t="s">
        <v>346</v>
      </c>
      <c r="H4" s="15" t="s">
        <v>381</v>
      </c>
      <c r="I4" s="15" t="s">
        <v>441</v>
      </c>
      <c r="J4" s="15" t="s">
        <v>448</v>
      </c>
      <c r="K4" s="15" t="s">
        <v>3</v>
      </c>
      <c r="L4" s="15" t="s">
        <v>453</v>
      </c>
      <c r="M4" s="15" t="s">
        <v>456</v>
      </c>
      <c r="N4" s="42" t="s">
        <v>4</v>
      </c>
    </row>
    <row r="5" spans="1:14" x14ac:dyDescent="0.3">
      <c r="A5" s="1" t="s">
        <v>242</v>
      </c>
      <c r="B5" s="29" t="s">
        <v>240</v>
      </c>
      <c r="C5" s="28" t="s">
        <v>106</v>
      </c>
      <c r="D5" s="1"/>
      <c r="E5" s="57">
        <v>45</v>
      </c>
      <c r="F5" s="1"/>
      <c r="G5" s="68">
        <v>100</v>
      </c>
      <c r="H5" s="1"/>
      <c r="I5" s="1"/>
      <c r="J5" s="1"/>
      <c r="K5" s="1"/>
      <c r="L5" s="4"/>
      <c r="M5" s="57">
        <v>100</v>
      </c>
      <c r="N5" s="56">
        <f>SUM(D5:M5)</f>
        <v>245</v>
      </c>
    </row>
    <row r="6" spans="1:14" x14ac:dyDescent="0.3">
      <c r="A6" s="1" t="s">
        <v>247</v>
      </c>
      <c r="B6" s="29" t="s">
        <v>240</v>
      </c>
      <c r="C6" s="28" t="s">
        <v>108</v>
      </c>
      <c r="D6" s="1"/>
      <c r="E6" s="57">
        <v>23</v>
      </c>
      <c r="F6" s="1"/>
      <c r="G6" s="1"/>
      <c r="H6" s="1"/>
      <c r="I6" s="1"/>
      <c r="J6" s="1"/>
      <c r="K6" s="1"/>
      <c r="L6" s="4"/>
      <c r="M6" s="1"/>
      <c r="N6" s="56">
        <f t="shared" ref="N6:N7" si="0">SUM(D6:M6)</f>
        <v>23</v>
      </c>
    </row>
    <row r="7" spans="1:14" x14ac:dyDescent="0.3">
      <c r="A7" s="1" t="s">
        <v>484</v>
      </c>
      <c r="B7" s="29" t="s">
        <v>240</v>
      </c>
      <c r="C7" s="1" t="s">
        <v>485</v>
      </c>
      <c r="D7" s="1"/>
      <c r="E7" s="1"/>
      <c r="F7" s="1"/>
      <c r="G7" s="1"/>
      <c r="H7" s="1"/>
      <c r="I7" s="57">
        <v>50</v>
      </c>
      <c r="J7" s="57">
        <v>50</v>
      </c>
      <c r="K7" s="57">
        <v>50</v>
      </c>
      <c r="L7" s="60">
        <v>50</v>
      </c>
      <c r="M7" s="1"/>
      <c r="N7" s="56">
        <f t="shared" si="0"/>
        <v>200</v>
      </c>
    </row>
    <row r="8" spans="1:14" x14ac:dyDescent="0.3">
      <c r="A8" s="1"/>
      <c r="B8" s="2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4" x14ac:dyDescent="0.3">
      <c r="A9" s="1"/>
      <c r="B9" s="2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4" x14ac:dyDescent="0.3">
      <c r="A10" s="1"/>
      <c r="B10" s="2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</sheetData>
  <sortState xmlns:xlrd2="http://schemas.microsoft.com/office/spreadsheetml/2017/richdata2" ref="A5:N10">
    <sortCondition descending="1" ref="N5:N10"/>
  </sortState>
  <phoneticPr fontId="5" type="noConversion"/>
  <conditionalFormatting sqref="A5:A7">
    <cfRule type="duplicateValues" dxfId="137" priority="1"/>
    <cfRule type="duplicateValues" dxfId="136" priority="2"/>
    <cfRule type="duplicateValues" dxfId="135" priority="3"/>
    <cfRule type="duplicateValues" dxfId="134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F9</vt:lpstr>
      <vt:lpstr>M9</vt:lpstr>
      <vt:lpstr>F11</vt:lpstr>
      <vt:lpstr>M11</vt:lpstr>
      <vt:lpstr>F13</vt:lpstr>
      <vt:lpstr>M13</vt:lpstr>
      <vt:lpstr>F15</vt:lpstr>
      <vt:lpstr>M15</vt:lpstr>
      <vt:lpstr>F17</vt:lpstr>
      <vt:lpstr>M17</vt:lpstr>
      <vt:lpstr>F19</vt:lpstr>
      <vt:lpstr>M19</vt:lpstr>
      <vt:lpstr>FO</vt:lpstr>
      <vt:lpstr>MO</vt:lpstr>
      <vt:lpstr>F</vt:lpstr>
      <vt:lpstr>M</vt:lpstr>
      <vt:lpstr>F40</vt:lpstr>
      <vt:lpstr>M40</vt:lpstr>
      <vt:lpstr>F50</vt:lpstr>
      <vt:lpstr>M50</vt:lpstr>
      <vt:lpstr>F60</vt:lpstr>
      <vt:lpstr>M60</vt:lpstr>
      <vt:lpstr>M70</vt:lpstr>
      <vt:lpstr>F70</vt:lpstr>
      <vt:lpstr>Klubi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Kristine</dc:creator>
  <cp:lastModifiedBy>Ivars</cp:lastModifiedBy>
  <dcterms:created xsi:type="dcterms:W3CDTF">2022-09-29T12:58:35Z</dcterms:created>
  <dcterms:modified xsi:type="dcterms:W3CDTF">2023-12-13T11:04:28Z</dcterms:modified>
</cp:coreProperties>
</file>